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Informe Mensuales/septiembre/"/>
    </mc:Choice>
  </mc:AlternateContent>
  <xr:revisionPtr revIDLastSave="39" documentId="8_{1D3E4CC6-DA1A-412A-A1A1-A0E86AF363BC}" xr6:coauthVersionLast="47" xr6:coauthVersionMax="47" xr10:uidLastSave="{3363116D-6D1B-42DD-90D4-DC5E5667FF13}"/>
  <bookViews>
    <workbookView xWindow="-108" yWindow="-108" windowWidth="23256" windowHeight="12576" xr2:uid="{00000000-000D-0000-FFFF-FFFF00000000}"/>
  </bookViews>
  <sheets>
    <sheet name="Plantilla Ejecu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M6" i="1"/>
  <c r="M7" i="1"/>
  <c r="M23" i="1"/>
  <c r="M76" i="1" s="1"/>
  <c r="M13" i="1"/>
  <c r="N64" i="1"/>
  <c r="N63" i="1"/>
  <c r="N62" i="1"/>
  <c r="N61" i="1"/>
  <c r="N59" i="1"/>
  <c r="N58" i="1"/>
  <c r="N57" i="1"/>
  <c r="N56" i="1"/>
  <c r="N55" i="1"/>
  <c r="N54" i="1"/>
  <c r="N53" i="1"/>
  <c r="N52" i="1"/>
  <c r="N51" i="1"/>
  <c r="N32" i="1"/>
  <c r="N31" i="1"/>
  <c r="N30" i="1"/>
  <c r="N29" i="1"/>
  <c r="N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2" i="1"/>
  <c r="N11" i="1"/>
  <c r="N10" i="1"/>
  <c r="N9" i="1"/>
  <c r="N8" i="1"/>
  <c r="M86" i="1"/>
  <c r="L86" i="1"/>
  <c r="K86" i="1"/>
  <c r="J86" i="1"/>
  <c r="J88" i="1" s="1"/>
  <c r="I86" i="1"/>
  <c r="H86" i="1"/>
  <c r="G86" i="1"/>
  <c r="F86" i="1"/>
  <c r="E86" i="1"/>
  <c r="D86" i="1"/>
  <c r="C86" i="1"/>
  <c r="N85" i="1"/>
  <c r="M84" i="1"/>
  <c r="L84" i="1"/>
  <c r="K84" i="1"/>
  <c r="J84" i="1"/>
  <c r="I84" i="1"/>
  <c r="H84" i="1"/>
  <c r="G84" i="1"/>
  <c r="F84" i="1"/>
  <c r="N84" i="1" s="1"/>
  <c r="E84" i="1"/>
  <c r="D84" i="1"/>
  <c r="C84" i="1"/>
  <c r="N83" i="1"/>
  <c r="N82" i="1"/>
  <c r="M81" i="1"/>
  <c r="L81" i="1"/>
  <c r="K81" i="1"/>
  <c r="J81" i="1"/>
  <c r="I81" i="1"/>
  <c r="H81" i="1"/>
  <c r="G81" i="1"/>
  <c r="F81" i="1"/>
  <c r="E81" i="1"/>
  <c r="N81" i="1" s="1"/>
  <c r="D81" i="1"/>
  <c r="C81" i="1"/>
  <c r="N80" i="1"/>
  <c r="N79" i="1"/>
  <c r="M78" i="1"/>
  <c r="L78" i="1"/>
  <c r="K78" i="1"/>
  <c r="J78" i="1"/>
  <c r="I78" i="1"/>
  <c r="H78" i="1"/>
  <c r="G78" i="1"/>
  <c r="F78" i="1"/>
  <c r="E78" i="1"/>
  <c r="N78" i="1" s="1"/>
  <c r="D78" i="1"/>
  <c r="C78" i="1"/>
  <c r="N77" i="1"/>
  <c r="N86" i="1" s="1"/>
  <c r="N75" i="1"/>
  <c r="N74" i="1"/>
  <c r="N73" i="1"/>
  <c r="N72" i="1"/>
  <c r="M71" i="1"/>
  <c r="L71" i="1"/>
  <c r="K71" i="1"/>
  <c r="J71" i="1"/>
  <c r="I71" i="1"/>
  <c r="H71" i="1"/>
  <c r="G71" i="1"/>
  <c r="F71" i="1"/>
  <c r="E71" i="1"/>
  <c r="N71" i="1" s="1"/>
  <c r="D71" i="1"/>
  <c r="C71" i="1"/>
  <c r="N70" i="1"/>
  <c r="N69" i="1"/>
  <c r="N68" i="1"/>
  <c r="N67" i="1"/>
  <c r="N66" i="1"/>
  <c r="M65" i="1"/>
  <c r="L65" i="1"/>
  <c r="K65" i="1"/>
  <c r="J65" i="1"/>
  <c r="I65" i="1"/>
  <c r="H65" i="1"/>
  <c r="G65" i="1"/>
  <c r="F65" i="1"/>
  <c r="N65" i="1" s="1"/>
  <c r="E65" i="1"/>
  <c r="D65" i="1"/>
  <c r="C65" i="1"/>
  <c r="M60" i="1"/>
  <c r="L60" i="1"/>
  <c r="K60" i="1"/>
  <c r="K76" i="1" s="1"/>
  <c r="J60" i="1"/>
  <c r="J76" i="1" s="1"/>
  <c r="I60" i="1"/>
  <c r="I76" i="1" s="1"/>
  <c r="H60" i="1"/>
  <c r="G60" i="1"/>
  <c r="G76" i="1" s="1"/>
  <c r="F60" i="1"/>
  <c r="N60" i="1" s="1"/>
  <c r="E60" i="1"/>
  <c r="D60" i="1"/>
  <c r="D76" i="1" s="1"/>
  <c r="C60" i="1"/>
  <c r="C76" i="1" s="1"/>
  <c r="M50" i="1"/>
  <c r="L50" i="1"/>
  <c r="K50" i="1"/>
  <c r="J50" i="1"/>
  <c r="I50" i="1"/>
  <c r="H50" i="1"/>
  <c r="H76" i="1" s="1"/>
  <c r="G50" i="1"/>
  <c r="F50" i="1"/>
  <c r="E50" i="1"/>
  <c r="D50" i="1"/>
  <c r="C50" i="1"/>
  <c r="N49" i="1"/>
  <c r="N48" i="1"/>
  <c r="N47" i="1"/>
  <c r="N46" i="1"/>
  <c r="N45" i="1"/>
  <c r="N44" i="1"/>
  <c r="N43" i="1"/>
  <c r="M42" i="1"/>
  <c r="L42" i="1"/>
  <c r="K42" i="1"/>
  <c r="J42" i="1"/>
  <c r="I42" i="1"/>
  <c r="H42" i="1"/>
  <c r="G42" i="1"/>
  <c r="F42" i="1"/>
  <c r="N42" i="1" s="1"/>
  <c r="E42" i="1"/>
  <c r="D42" i="1"/>
  <c r="C42" i="1"/>
  <c r="N41" i="1"/>
  <c r="N40" i="1"/>
  <c r="N39" i="1"/>
  <c r="N38" i="1"/>
  <c r="N37" i="1"/>
  <c r="N36" i="1"/>
  <c r="N35" i="1"/>
  <c r="N34" i="1"/>
  <c r="M33" i="1"/>
  <c r="L33" i="1"/>
  <c r="K33" i="1"/>
  <c r="J33" i="1"/>
  <c r="J6" i="1" s="1"/>
  <c r="I33" i="1"/>
  <c r="H33" i="1"/>
  <c r="G33" i="1"/>
  <c r="F33" i="1"/>
  <c r="E33" i="1"/>
  <c r="N33" i="1" s="1"/>
  <c r="D33" i="1"/>
  <c r="C33" i="1"/>
  <c r="L23" i="1"/>
  <c r="K23" i="1"/>
  <c r="J23" i="1"/>
  <c r="I23" i="1"/>
  <c r="H23" i="1"/>
  <c r="G23" i="1"/>
  <c r="G6" i="1" s="1"/>
  <c r="F23" i="1"/>
  <c r="E23" i="1"/>
  <c r="N23" i="1" s="1"/>
  <c r="D23" i="1"/>
  <c r="C23" i="1"/>
  <c r="L13" i="1"/>
  <c r="K13" i="1"/>
  <c r="J13" i="1"/>
  <c r="I13" i="1"/>
  <c r="H13" i="1"/>
  <c r="G13" i="1"/>
  <c r="F13" i="1"/>
  <c r="E13" i="1"/>
  <c r="D13" i="1"/>
  <c r="D6" i="1" s="1"/>
  <c r="C13" i="1"/>
  <c r="L7" i="1"/>
  <c r="K7" i="1"/>
  <c r="K6" i="1" s="1"/>
  <c r="J7" i="1"/>
  <c r="I7" i="1"/>
  <c r="H7" i="1"/>
  <c r="G7" i="1"/>
  <c r="F7" i="1"/>
  <c r="E7" i="1"/>
  <c r="D7" i="1"/>
  <c r="C7" i="1"/>
  <c r="C6" i="1" s="1"/>
  <c r="I6" i="1"/>
  <c r="H6" i="1"/>
  <c r="L6" i="1" l="1"/>
  <c r="N50" i="1"/>
  <c r="L76" i="1"/>
  <c r="L88" i="1" s="1"/>
  <c r="N13" i="1"/>
  <c r="G88" i="1"/>
  <c r="H88" i="1"/>
  <c r="I88" i="1"/>
  <c r="C88" i="1"/>
  <c r="K88" i="1"/>
  <c r="F88" i="1"/>
  <c r="D88" i="1"/>
  <c r="M88" i="1"/>
  <c r="E6" i="1"/>
  <c r="F6" i="1"/>
  <c r="E76" i="1"/>
  <c r="E88" i="1" s="1"/>
  <c r="F76" i="1"/>
  <c r="N76" i="1" l="1"/>
  <c r="N88" i="1" s="1"/>
</calcChain>
</file>

<file path=xl/sharedStrings.xml><?xml version="1.0" encoding="utf-8"?>
<sst xmlns="http://schemas.openxmlformats.org/spreadsheetml/2006/main" count="172" uniqueCount="172">
  <si>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</si>
  <si>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</si>
  <si>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</si>
  <si>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</si>
  <si>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</si>
  <si>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</si>
  <si>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</si>
  <si>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</si>
  <si>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</si>
  <si>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</si>
  <si>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</si>
  <si>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</si>
  <si>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</si>
  <si>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</si>
  <si>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</si>
  <si>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</si>
  <si>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</si>
  <si>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</si>
  <si>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</si>
  <si>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</si>
  <si>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</si>
  <si>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</si>
  <si>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</si>
  <si>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</si>
  <si>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</si>
  <si>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</si>
  <si>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</si>
  <si>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</si>
  <si>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</si>
  <si>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</si>
  <si>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</si>
  <si>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</si>
  <si>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</si>
  <si>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</si>
  <si>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</si>
  <si>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</si>
  <si>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</si>
  <si>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</si>
  <si>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</si>
  <si>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</si>
  <si>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</si>
  <si>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</si>
  <si>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</si>
  <si>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</si>
  <si>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</si>
  <si>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</si>
  <si>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</si>
  <si>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</si>
  <si>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</si>
  <si>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</si>
  <si>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</si>
  <si>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</si>
  <si>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</si>
  <si>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</si>
  <si>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</si>
  <si>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</si>
  <si>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</si>
  <si>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</si>
  <si>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</si>
  <si>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</si>
  <si>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</si>
  <si>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</si>
  <si>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</si>
  <si>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</si>
  <si>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</si>
  <si>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</si>
  <si>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</si>
  <si>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</si>
  <si>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</si>
  <si>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</si>
  <si>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</si>
  <si>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</si>
  <si>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</si>
  <si>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</si>
  <si>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</si>
  <si>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</si>
  <si>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</si>
  <si>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</si>
  <si>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</si>
  <si>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</si>
  <si>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</si>
  <si>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</si>
  <si>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</si>
  <si>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</si>
  <si>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</si>
  <si>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</si>
  <si>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</si>
  <si>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</si>
  <si>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</si>
  <si>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</si>
  <si>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</si>
  <si>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</si>
  <si>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</si>
  <si>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</si>
  <si>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</si>
  <si>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</si>
  <si>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</si>
  <si>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</si>
  <si>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</si>
  <si>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</si>
  <si>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</si>
  <si>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</si>
  <si>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</si>
  <si>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</si>
  <si>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</si>
  <si>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</si>
  <si>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</si>
  <si>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</si>
  <si>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</si>
  <si>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</si>
  <si>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</si>
  <si>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</si>
  <si>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</si>
  <si>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</si>
  <si>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</si>
  <si>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</si>
  <si>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</si>
  <si>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</si>
  <si>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</si>
  <si>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</si>
  <si>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</si>
  <si>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</si>
  <si>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</si>
  <si>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</si>
  <si>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</si>
  <si>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</si>
  <si>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</si>
  <si>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</si>
  <si>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</si>
  <si>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</si>
  <si>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</si>
  <si>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</si>
  <si>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</si>
  <si>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</si>
  <si>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</si>
  <si>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</si>
  <si>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</si>
  <si>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</si>
  <si>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</si>
  <si>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</si>
  <si>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</si>
  <si>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</si>
  <si>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</si>
  <si>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</si>
  <si>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</si>
  <si>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</si>
  <si>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</si>
  <si>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</si>
  <si>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</si>
  <si>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</si>
  <si>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</si>
  <si>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</si>
  <si>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</si>
  <si>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</si>
  <si>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</si>
  <si>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</si>
  <si>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</si>
  <si>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</si>
  <si>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</si>
  <si>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</si>
  <si>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</si>
  <si>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</si>
  <si>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</si>
  <si>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</si>
  <si>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>Fecha de registro: hasta el 31 de JULIO del año 2022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</si>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</sst>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0"/>
      <color rgb="FF000000"/>
      <name val="Calibri"/>
      <scheme val="minor"/>
    </font>
    <font>
      <sz val="11"/>
      <color rgb="FF000000"/>
      <name val="Libre Franklin"/>
    </font>
    <font>
      <sz val="14"/>
      <color rgb="FF000000"/>
      <name val="Libre Franklin"/>
    </font>
    <font>
      <sz val="10"/>
      <name val="Calibri"/>
    </font>
    <font>
      <sz val="11"/>
      <name val="Libre Franklin"/>
    </font>
    <font>
      <sz val="11"/>
      <name val="Artifex cf"/>
    </font>
    <font>
      <b/>
      <sz val="12"/>
      <name val="Libre Franklin"/>
    </font>
    <font>
      <b/>
      <sz val="11"/>
      <name val="Libre Franklin"/>
    </font>
    <font>
      <b/>
      <sz val="11"/>
      <color rgb="FF000000"/>
      <name val="Libre Franklin"/>
    </font>
    <font>
      <b/>
      <sz val="6"/>
      <color rgb="FF000000"/>
      <name val="Libre Franklin"/>
    </font>
    <font>
      <sz val="10"/>
      <name val="Arial"/>
    </font>
    <font>
      <sz val="10"/>
      <name val="Libre Franklin"/>
    </font>
    <font>
      <b/>
      <sz val="10"/>
      <color rgb="FF000000"/>
      <name val="Libre Franklin"/>
    </font>
    <font>
      <sz val="8"/>
      <color rgb="FF000000"/>
      <name val="Libre Franklin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  <border>
      <left/>
      <right/>
      <top style="thin">
        <color rgb="FF8EAADB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5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8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43" fontId="7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9" fontId="7" fillId="0" borderId="5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9" fontId="7" fillId="0" borderId="0" xfId="0" applyNumberFormat="1" applyFont="1" applyAlignment="1">
      <alignment vertical="center" wrapText="1"/>
    </xf>
    <xf numFmtId="39" fontId="7" fillId="0" borderId="0" xfId="0" applyNumberFormat="1" applyFont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39" fontId="7" fillId="3" borderId="4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39" fontId="7" fillId="2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3" fillId="0" borderId="4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565785</xdr:colOff>
      <xdr:row>0</xdr:row>
      <xdr:rowOff>17145</xdr:rowOff>
    </xdr:from>
    <xdr:ext cx="3552825" cy="1257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1125" y="17145"/>
          <a:ext cx="355282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0</xdr:row>
      <xdr:rowOff>47625</xdr:rowOff>
    </xdr:from>
    <xdr:ext cx="1495425" cy="7620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1219200</xdr:colOff>
      <xdr:row>89</xdr:row>
      <xdr:rowOff>7620</xdr:rowOff>
    </xdr:from>
    <xdr:ext cx="3169920" cy="201168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17813" t="24107" r="24410" b="23878"/>
        <a:stretch/>
      </xdr:blipFill>
      <xdr:spPr>
        <a:xfrm>
          <a:off x="5128260" y="18432780"/>
          <a:ext cx="3169920" cy="20116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topLeftCell="B1" workbookViewId="0">
      <selection activeCell="F95" sqref="F95"/>
    </sheetView>
  </sheetViews>
  <sheetFormatPr baseColWidth="10" defaultColWidth="14.44140625" defaultRowHeight="15" customHeight="1" outlineLevelRow="3" outlineLevelCol="1"/>
  <cols>
    <col min="1" max="1" width="9.109375" hidden="1" customWidth="1" outlineLevel="1"/>
    <col min="2" max="2" width="57" customWidth="1" collapsed="1"/>
    <col min="3" max="3" width="23.44140625" customWidth="1"/>
    <col min="4" max="4" width="23.109375" customWidth="1"/>
    <col min="5" max="5" width="19.44140625" customWidth="1"/>
    <col min="6" max="13" width="20.5546875" customWidth="1"/>
    <col min="14" max="14" width="23.5546875" customWidth="1"/>
    <col min="15" max="15" width="20.88671875" customWidth="1"/>
    <col min="16" max="18" width="9.109375" customWidth="1"/>
    <col min="19" max="19" width="11.5546875" customWidth="1"/>
    <col min="20" max="24" width="9.109375" customWidth="1"/>
  </cols>
  <sheetData>
    <row r="1" spans="1:24" ht="102" customHeight="1">
      <c r="A1" s="1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1"/>
      <c r="Q1" s="1"/>
      <c r="R1" s="1"/>
      <c r="S1" s="2"/>
      <c r="T1" s="1"/>
      <c r="U1" s="1"/>
      <c r="V1" s="1"/>
      <c r="W1" s="1"/>
      <c r="X1" s="1"/>
    </row>
    <row r="2" spans="1:24" ht="24.6" customHeight="1">
      <c r="A2" s="1"/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1"/>
      <c r="P2" s="1"/>
      <c r="Q2" s="1"/>
      <c r="R2" s="1"/>
      <c r="S2" s="2"/>
      <c r="T2" s="1"/>
      <c r="U2" s="1"/>
      <c r="V2" s="1"/>
      <c r="W2" s="1"/>
      <c r="X2" s="1"/>
    </row>
    <row r="3" spans="1:24" ht="24" customHeight="1">
      <c r="A3" s="1"/>
      <c r="B3" s="39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1"/>
      <c r="P3" s="1"/>
      <c r="Q3" s="1"/>
      <c r="R3" s="1"/>
      <c r="S3" s="2"/>
      <c r="T3" s="1"/>
      <c r="U3" s="1"/>
      <c r="V3" s="1"/>
      <c r="W3" s="1"/>
      <c r="X3" s="1"/>
    </row>
    <row r="4" spans="1:24" ht="15.75" customHeight="1">
      <c r="A4" s="1"/>
      <c r="B4" s="40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customHeight="1">
      <c r="A5" s="1"/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1"/>
      <c r="P5" s="1"/>
      <c r="Q5" s="1"/>
      <c r="R5" s="1"/>
      <c r="S5" s="2"/>
      <c r="T5" s="1"/>
      <c r="U5" s="1"/>
      <c r="V5" s="1"/>
      <c r="W5" s="1"/>
      <c r="X5" s="1"/>
    </row>
    <row r="6" spans="1:24" ht="15.75" customHeight="1">
      <c r="A6" s="1"/>
      <c r="B6" s="6" t="s">
        <v>16</v>
      </c>
      <c r="C6" s="7">
        <f t="shared" ref="C6:M6" si="0">+C7+C13+C23+C33+C42+C50+C60+C65+C71</f>
        <v>8336626554</v>
      </c>
      <c r="D6" s="7">
        <f t="shared" si="0"/>
        <v>8336626553.3999996</v>
      </c>
      <c r="E6" s="7">
        <f t="shared" si="0"/>
        <v>23595190.469999999</v>
      </c>
      <c r="F6" s="7">
        <f t="shared" si="0"/>
        <v>697671958.73000002</v>
      </c>
      <c r="G6" s="7">
        <f t="shared" si="0"/>
        <v>543605394.53999996</v>
      </c>
      <c r="H6" s="7">
        <f t="shared" si="0"/>
        <v>445677396.63000005</v>
      </c>
      <c r="I6" s="7">
        <f t="shared" si="0"/>
        <v>752670971.37999988</v>
      </c>
      <c r="J6" s="7">
        <f t="shared" si="0"/>
        <v>542214517.06000006</v>
      </c>
      <c r="K6" s="7">
        <f t="shared" si="0"/>
        <v>445811017.09000003</v>
      </c>
      <c r="L6" s="7">
        <f t="shared" si="0"/>
        <v>536319973.75999999</v>
      </c>
      <c r="M6" s="7">
        <f>+M7+M13+M23+M33+M42+M50+M60+M65+M71</f>
        <v>463895180.16999996</v>
      </c>
      <c r="N6" s="7">
        <f>+N7+N13+N23+N33+N42+N50+N60+N65+N71</f>
        <v>4451461599.8299999</v>
      </c>
      <c r="O6" s="2"/>
      <c r="P6" s="1"/>
      <c r="Q6" s="1"/>
      <c r="R6" s="1"/>
      <c r="S6" s="2"/>
      <c r="T6" s="1"/>
      <c r="U6" s="1"/>
      <c r="V6" s="1"/>
      <c r="W6" s="1"/>
      <c r="X6" s="1"/>
    </row>
    <row r="7" spans="1:24" ht="15" customHeight="1">
      <c r="A7" s="1"/>
      <c r="B7" s="9" t="s">
        <v>17</v>
      </c>
      <c r="C7" s="8">
        <f t="shared" ref="C7:M7" si="1">SUM(C8:C12)</f>
        <v>4840644340</v>
      </c>
      <c r="D7" s="8">
        <f t="shared" si="1"/>
        <v>4840644340</v>
      </c>
      <c r="E7" s="8">
        <f t="shared" si="1"/>
        <v>0</v>
      </c>
      <c r="F7" s="8">
        <f t="shared" si="1"/>
        <v>631676681.87</v>
      </c>
      <c r="G7" s="8">
        <f t="shared" si="1"/>
        <v>316175716.44999999</v>
      </c>
      <c r="H7" s="8">
        <f t="shared" si="1"/>
        <v>311969200.23000002</v>
      </c>
      <c r="I7" s="8">
        <f t="shared" si="1"/>
        <v>474462680.81999993</v>
      </c>
      <c r="J7" s="8">
        <f t="shared" si="1"/>
        <v>348675158.80000001</v>
      </c>
      <c r="K7" s="8">
        <f t="shared" si="1"/>
        <v>343124025.73000002</v>
      </c>
      <c r="L7" s="8">
        <f t="shared" si="1"/>
        <v>371306200.98999995</v>
      </c>
      <c r="M7" s="8">
        <f>SUM(M8:M12)</f>
        <v>367539094.66000003</v>
      </c>
      <c r="N7" s="8">
        <f>SUM(E7:M7)</f>
        <v>3164928759.5499992</v>
      </c>
      <c r="O7" s="1"/>
      <c r="P7" s="10"/>
      <c r="Q7" s="1"/>
      <c r="R7" s="1"/>
      <c r="S7" s="2"/>
      <c r="T7" s="1"/>
      <c r="U7" s="1"/>
      <c r="V7" s="1"/>
      <c r="W7" s="1"/>
      <c r="X7" s="1"/>
    </row>
    <row r="8" spans="1:24" ht="15" customHeight="1">
      <c r="A8" s="1" t="s">
        <v>18</v>
      </c>
      <c r="B8" s="11" t="s">
        <v>19</v>
      </c>
      <c r="C8" s="12">
        <v>3960384739</v>
      </c>
      <c r="D8" s="12">
        <v>3960384738.9699998</v>
      </c>
      <c r="E8" s="12">
        <v>0</v>
      </c>
      <c r="F8" s="12">
        <v>541391866.84000003</v>
      </c>
      <c r="G8" s="12">
        <v>271396345.27999997</v>
      </c>
      <c r="H8" s="12">
        <v>267288749.59999999</v>
      </c>
      <c r="I8" s="12">
        <v>286505416</v>
      </c>
      <c r="J8" s="12">
        <v>300135242.16000003</v>
      </c>
      <c r="K8" s="12">
        <v>294693123.16000003</v>
      </c>
      <c r="L8" s="12">
        <v>295386483.76999998</v>
      </c>
      <c r="M8" s="12">
        <v>315790693.10000002</v>
      </c>
      <c r="N8" s="12">
        <f>SUM(E8:M8)</f>
        <v>2572587919.9100003</v>
      </c>
      <c r="O8" s="1"/>
      <c r="P8" s="10"/>
      <c r="Q8" s="1"/>
      <c r="R8" s="1"/>
      <c r="S8" s="2"/>
      <c r="T8" s="1"/>
      <c r="U8" s="1"/>
      <c r="V8" s="1"/>
      <c r="W8" s="1"/>
      <c r="X8" s="1"/>
    </row>
    <row r="9" spans="1:24" ht="15" customHeight="1">
      <c r="A9" s="1" t="s">
        <v>20</v>
      </c>
      <c r="B9" s="11" t="s">
        <v>21</v>
      </c>
      <c r="C9" s="12">
        <v>407605116</v>
      </c>
      <c r="D9" s="12">
        <v>407605116.02999997</v>
      </c>
      <c r="E9" s="12">
        <v>0</v>
      </c>
      <c r="F9" s="12">
        <v>7266819.6200000001</v>
      </c>
      <c r="G9" s="12">
        <v>3799309.19</v>
      </c>
      <c r="H9" s="12">
        <v>3747850</v>
      </c>
      <c r="I9" s="12">
        <v>146472055.41</v>
      </c>
      <c r="J9" s="12">
        <v>4321568.12</v>
      </c>
      <c r="K9" s="12">
        <v>4950823.2699999996</v>
      </c>
      <c r="L9" s="12">
        <v>31850192.399999999</v>
      </c>
      <c r="M9" s="12">
        <v>4978749.24</v>
      </c>
      <c r="N9" s="12">
        <f t="shared" ref="N9:N12" si="2">SUM(E9:M9)</f>
        <v>207387367.25000003</v>
      </c>
      <c r="O9" s="1"/>
      <c r="P9" s="10"/>
      <c r="Q9" s="1"/>
      <c r="R9" s="1"/>
      <c r="S9" s="2"/>
      <c r="T9" s="1"/>
      <c r="U9" s="1"/>
      <c r="V9" s="1"/>
      <c r="W9" s="1"/>
      <c r="X9" s="1"/>
    </row>
    <row r="10" spans="1:24" ht="15" customHeight="1">
      <c r="A10" s="1" t="s">
        <v>22</v>
      </c>
      <c r="B10" s="11" t="s">
        <v>23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f t="shared" si="2"/>
        <v>0</v>
      </c>
      <c r="O10" s="1"/>
      <c r="P10" s="10"/>
      <c r="Q10" s="1"/>
      <c r="R10" s="1"/>
      <c r="S10" s="2"/>
      <c r="T10" s="1"/>
      <c r="U10" s="1"/>
      <c r="V10" s="1"/>
      <c r="W10" s="1"/>
      <c r="X10" s="1"/>
    </row>
    <row r="11" spans="1:24" ht="15" customHeight="1">
      <c r="A11" s="1" t="s">
        <v>24</v>
      </c>
      <c r="B11" s="11" t="s">
        <v>25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 t="shared" si="2"/>
        <v>0</v>
      </c>
      <c r="O11" s="1"/>
      <c r="P11" s="1"/>
      <c r="Q11" s="1"/>
      <c r="R11" s="1"/>
      <c r="S11" s="2"/>
      <c r="T11" s="1"/>
      <c r="U11" s="1"/>
      <c r="V11" s="1"/>
      <c r="W11" s="1"/>
      <c r="X11" s="1"/>
    </row>
    <row r="12" spans="1:24" ht="15" customHeight="1">
      <c r="A12" s="1" t="s">
        <v>26</v>
      </c>
      <c r="B12" s="11" t="s">
        <v>27</v>
      </c>
      <c r="C12" s="12">
        <v>472654485</v>
      </c>
      <c r="D12" s="12">
        <v>472654485</v>
      </c>
      <c r="E12" s="12">
        <v>0</v>
      </c>
      <c r="F12" s="12">
        <v>83017995.409999996</v>
      </c>
      <c r="G12" s="12">
        <v>40980061.979999997</v>
      </c>
      <c r="H12" s="12">
        <v>40932600.630000003</v>
      </c>
      <c r="I12" s="12">
        <v>41485209.409999996</v>
      </c>
      <c r="J12" s="12">
        <v>44218348.520000003</v>
      </c>
      <c r="K12" s="12">
        <v>43480079.299999997</v>
      </c>
      <c r="L12" s="12">
        <v>44069524.82</v>
      </c>
      <c r="M12" s="12">
        <v>46769652.32</v>
      </c>
      <c r="N12" s="12">
        <f t="shared" si="2"/>
        <v>384953472.38999999</v>
      </c>
      <c r="O12" s="1"/>
      <c r="P12" s="10"/>
      <c r="Q12" s="1"/>
      <c r="R12" s="1"/>
      <c r="S12" s="2"/>
      <c r="T12" s="1"/>
      <c r="U12" s="1"/>
      <c r="V12" s="1"/>
      <c r="W12" s="1"/>
      <c r="X12" s="1"/>
    </row>
    <row r="13" spans="1:24" ht="15" customHeight="1">
      <c r="A13" s="1"/>
      <c r="B13" s="9" t="s">
        <v>28</v>
      </c>
      <c r="C13" s="8">
        <f t="shared" ref="C13:M13" si="3">SUM(C14:C22)</f>
        <v>1347552735</v>
      </c>
      <c r="D13" s="8">
        <f t="shared" si="3"/>
        <v>1228228274.4000001</v>
      </c>
      <c r="E13" s="8">
        <f t="shared" si="3"/>
        <v>23595190.469999999</v>
      </c>
      <c r="F13" s="8">
        <f t="shared" si="3"/>
        <v>37277584.5</v>
      </c>
      <c r="G13" s="8">
        <f t="shared" si="3"/>
        <v>99289200.430000007</v>
      </c>
      <c r="H13" s="8">
        <f t="shared" si="3"/>
        <v>56895402.100000001</v>
      </c>
      <c r="I13" s="8">
        <f t="shared" si="3"/>
        <v>87392725.140000001</v>
      </c>
      <c r="J13" s="8">
        <f t="shared" si="3"/>
        <v>126792986.5</v>
      </c>
      <c r="K13" s="8">
        <f t="shared" si="3"/>
        <v>51938368.479999997</v>
      </c>
      <c r="L13" s="8">
        <f t="shared" si="3"/>
        <v>90385821.210000008</v>
      </c>
      <c r="M13" s="8">
        <f>SUM(M14:M22)</f>
        <v>89559232.590000004</v>
      </c>
      <c r="N13" s="8">
        <f>SUM(E13:M13)</f>
        <v>663126511.42000008</v>
      </c>
      <c r="O13" s="1"/>
      <c r="P13" s="10"/>
      <c r="Q13" s="1"/>
      <c r="R13" s="1"/>
      <c r="S13" s="2"/>
      <c r="T13" s="1"/>
      <c r="U13" s="1"/>
      <c r="V13" s="1"/>
      <c r="W13" s="1"/>
      <c r="X13" s="1"/>
    </row>
    <row r="14" spans="1:24" ht="15" customHeight="1">
      <c r="A14" s="1" t="s">
        <v>29</v>
      </c>
      <c r="B14" s="11" t="s">
        <v>30</v>
      </c>
      <c r="C14" s="12">
        <v>81954709</v>
      </c>
      <c r="D14" s="12">
        <v>84981312</v>
      </c>
      <c r="E14" s="12">
        <v>4384120.66</v>
      </c>
      <c r="F14" s="12">
        <v>5006861.1900000004</v>
      </c>
      <c r="G14" s="12">
        <v>4719099.42</v>
      </c>
      <c r="H14" s="12">
        <v>6308758.6200000001</v>
      </c>
      <c r="I14" s="12">
        <v>7819508.8200000003</v>
      </c>
      <c r="J14" s="12">
        <v>8098182.1500000004</v>
      </c>
      <c r="K14" s="12">
        <v>8785621.5800000001</v>
      </c>
      <c r="L14" s="12">
        <v>5588776.8600000003</v>
      </c>
      <c r="M14" s="12">
        <v>3886732.46</v>
      </c>
      <c r="N14" s="12">
        <f t="shared" ref="N14:N22" si="4">SUM(E14:M14)</f>
        <v>54597661.759999998</v>
      </c>
      <c r="O14" s="1"/>
      <c r="P14" s="10"/>
      <c r="Q14" s="1"/>
      <c r="R14" s="1"/>
      <c r="S14" s="2"/>
      <c r="T14" s="1"/>
      <c r="U14" s="1"/>
      <c r="V14" s="1"/>
      <c r="W14" s="1"/>
      <c r="X14" s="1"/>
    </row>
    <row r="15" spans="1:24" ht="15" customHeight="1">
      <c r="A15" s="1" t="s">
        <v>31</v>
      </c>
      <c r="B15" s="11" t="s">
        <v>32</v>
      </c>
      <c r="C15" s="12">
        <v>59395247</v>
      </c>
      <c r="D15" s="12">
        <v>60021183</v>
      </c>
      <c r="E15" s="12">
        <v>0</v>
      </c>
      <c r="F15" s="12">
        <v>1208797.6599999999</v>
      </c>
      <c r="G15" s="12">
        <v>610298.82999999996</v>
      </c>
      <c r="H15" s="12">
        <v>692547.66</v>
      </c>
      <c r="I15" s="12">
        <v>305507.65999999997</v>
      </c>
      <c r="J15" s="12">
        <v>614974.30000000005</v>
      </c>
      <c r="K15" s="12">
        <v>900785.82</v>
      </c>
      <c r="L15" s="12">
        <v>601462.65</v>
      </c>
      <c r="M15" s="12">
        <v>460578.05</v>
      </c>
      <c r="N15" s="12">
        <f t="shared" si="4"/>
        <v>5394952.6300000008</v>
      </c>
      <c r="O15" s="1"/>
      <c r="P15" s="10"/>
      <c r="Q15" s="1"/>
      <c r="R15" s="1"/>
      <c r="S15" s="2"/>
      <c r="T15" s="1"/>
      <c r="U15" s="1"/>
      <c r="V15" s="1"/>
      <c r="W15" s="1"/>
      <c r="X15" s="1"/>
    </row>
    <row r="16" spans="1:24" ht="15" customHeight="1">
      <c r="A16" s="1" t="s">
        <v>33</v>
      </c>
      <c r="B16" s="11" t="s">
        <v>34</v>
      </c>
      <c r="C16" s="12">
        <v>113383000</v>
      </c>
      <c r="D16" s="12">
        <v>10000000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3726470</v>
      </c>
      <c r="L16" s="12">
        <v>0</v>
      </c>
      <c r="M16" s="12">
        <v>0</v>
      </c>
      <c r="N16" s="12">
        <f t="shared" si="4"/>
        <v>3726470</v>
      </c>
      <c r="O16" s="1"/>
      <c r="P16" s="10"/>
      <c r="Q16" s="1"/>
      <c r="R16" s="1"/>
      <c r="S16" s="2"/>
      <c r="T16" s="1"/>
      <c r="U16" s="1"/>
      <c r="V16" s="1"/>
      <c r="W16" s="1"/>
      <c r="X16" s="1"/>
    </row>
    <row r="17" spans="1:24" ht="15" customHeight="1">
      <c r="A17" s="1" t="s">
        <v>35</v>
      </c>
      <c r="B17" s="11" t="s">
        <v>36</v>
      </c>
      <c r="C17" s="12">
        <v>3250000</v>
      </c>
      <c r="D17" s="12">
        <v>3250000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288374.09999999998</v>
      </c>
      <c r="L17" s="12">
        <v>0</v>
      </c>
      <c r="M17" s="12">
        <v>0</v>
      </c>
      <c r="N17" s="12">
        <f t="shared" si="4"/>
        <v>288374.09999999998</v>
      </c>
      <c r="O17" s="1"/>
      <c r="P17" s="10"/>
      <c r="Q17" s="1"/>
      <c r="R17" s="1"/>
      <c r="S17" s="2"/>
      <c r="T17" s="1"/>
      <c r="U17" s="1"/>
      <c r="V17" s="1"/>
      <c r="W17" s="1"/>
      <c r="X17" s="1"/>
    </row>
    <row r="18" spans="1:24" ht="15" customHeight="1">
      <c r="A18" s="1" t="s">
        <v>37</v>
      </c>
      <c r="B18" s="11" t="s">
        <v>38</v>
      </c>
      <c r="C18" s="12">
        <v>195184557</v>
      </c>
      <c r="D18" s="12">
        <v>212174517</v>
      </c>
      <c r="E18" s="12">
        <v>8456133.7200000007</v>
      </c>
      <c r="F18" s="12">
        <v>19668916.449999999</v>
      </c>
      <c r="G18" s="12">
        <v>11914102.76</v>
      </c>
      <c r="H18" s="12">
        <v>11863712.65</v>
      </c>
      <c r="I18" s="12">
        <v>15370887.76</v>
      </c>
      <c r="J18" s="12">
        <v>15768078.359999999</v>
      </c>
      <c r="K18" s="12">
        <v>9363129.8599999994</v>
      </c>
      <c r="L18" s="12">
        <v>14959421.310000001</v>
      </c>
      <c r="M18" s="12">
        <v>28300470.18</v>
      </c>
      <c r="N18" s="12">
        <f t="shared" si="4"/>
        <v>135664853.05000001</v>
      </c>
      <c r="O18" s="1"/>
      <c r="P18" s="10"/>
      <c r="Q18" s="1"/>
      <c r="R18" s="1"/>
      <c r="S18" s="2"/>
      <c r="T18" s="1"/>
      <c r="U18" s="1"/>
      <c r="V18" s="1"/>
      <c r="W18" s="1"/>
      <c r="X18" s="1"/>
    </row>
    <row r="19" spans="1:24" ht="15" customHeight="1">
      <c r="A19" s="1" t="s">
        <v>39</v>
      </c>
      <c r="B19" s="11" t="s">
        <v>40</v>
      </c>
      <c r="C19" s="12">
        <v>70700000</v>
      </c>
      <c r="D19" s="12">
        <v>73700000</v>
      </c>
      <c r="E19" s="12">
        <v>7334040.1399999997</v>
      </c>
      <c r="F19" s="12">
        <v>4595471.13</v>
      </c>
      <c r="G19" s="12">
        <v>4822541.7699999996</v>
      </c>
      <c r="H19" s="12">
        <v>4241687.87</v>
      </c>
      <c r="I19" s="12">
        <v>6045496.7199999997</v>
      </c>
      <c r="J19" s="12">
        <v>8049062.0700000003</v>
      </c>
      <c r="K19" s="12">
        <v>5171051.75</v>
      </c>
      <c r="L19" s="12">
        <v>7389849.1799999997</v>
      </c>
      <c r="M19" s="12">
        <v>5461511.0499999998</v>
      </c>
      <c r="N19" s="12">
        <f t="shared" si="4"/>
        <v>53110711.68</v>
      </c>
      <c r="O19" s="1"/>
      <c r="P19" s="10"/>
      <c r="Q19" s="1"/>
      <c r="R19" s="1"/>
      <c r="S19" s="2"/>
      <c r="T19" s="1"/>
      <c r="U19" s="1"/>
      <c r="V19" s="1"/>
      <c r="W19" s="1"/>
      <c r="X19" s="1"/>
    </row>
    <row r="20" spans="1:24" ht="15" customHeight="1">
      <c r="A20" s="1" t="s">
        <v>41</v>
      </c>
      <c r="B20" s="11" t="s">
        <v>42</v>
      </c>
      <c r="C20" s="12">
        <v>918000</v>
      </c>
      <c r="D20" s="12">
        <v>5918000</v>
      </c>
      <c r="E20" s="12">
        <v>0</v>
      </c>
      <c r="F20" s="12">
        <v>22117.01</v>
      </c>
      <c r="G20" s="12">
        <v>0</v>
      </c>
      <c r="H20" s="12">
        <v>5039.3</v>
      </c>
      <c r="I20" s="12">
        <v>51324.44</v>
      </c>
      <c r="J20" s="12">
        <v>4866.51</v>
      </c>
      <c r="K20" s="12">
        <v>55059.58</v>
      </c>
      <c r="L20" s="12">
        <v>528377.1</v>
      </c>
      <c r="M20" s="12">
        <v>0</v>
      </c>
      <c r="N20" s="12">
        <f t="shared" si="4"/>
        <v>666783.93999999994</v>
      </c>
      <c r="O20" s="1"/>
      <c r="P20" s="10"/>
      <c r="Q20" s="1"/>
      <c r="R20" s="1"/>
      <c r="S20" s="2"/>
      <c r="T20" s="1"/>
      <c r="U20" s="1"/>
      <c r="V20" s="1"/>
      <c r="W20" s="1"/>
      <c r="X20" s="1"/>
    </row>
    <row r="21" spans="1:24" ht="15" customHeight="1">
      <c r="A21" s="1" t="s">
        <v>43</v>
      </c>
      <c r="B21" s="11" t="s">
        <v>44</v>
      </c>
      <c r="C21" s="12">
        <v>817752652</v>
      </c>
      <c r="D21" s="12">
        <v>772568692.39999998</v>
      </c>
      <c r="E21" s="12">
        <v>3420895.95</v>
      </c>
      <c r="F21" s="12">
        <v>6775421.0599999996</v>
      </c>
      <c r="G21" s="12">
        <v>77128285.650000006</v>
      </c>
      <c r="H21" s="12">
        <v>33783656</v>
      </c>
      <c r="I21" s="12">
        <v>57799999.740000002</v>
      </c>
      <c r="J21" s="12">
        <v>94257823.109999999</v>
      </c>
      <c r="K21" s="12">
        <v>21876907.059999999</v>
      </c>
      <c r="L21" s="12">
        <v>60837420.100000001</v>
      </c>
      <c r="M21" s="12">
        <v>51449940.850000001</v>
      </c>
      <c r="N21" s="12">
        <f t="shared" si="4"/>
        <v>407330349.52000004</v>
      </c>
      <c r="O21" s="1"/>
      <c r="P21" s="10"/>
      <c r="Q21" s="1"/>
      <c r="R21" s="1"/>
      <c r="S21" s="2"/>
      <c r="T21" s="1"/>
      <c r="U21" s="1"/>
      <c r="V21" s="1"/>
      <c r="W21" s="1"/>
      <c r="X21" s="1"/>
    </row>
    <row r="22" spans="1:24" ht="15" customHeight="1">
      <c r="A22" s="1" t="s">
        <v>45</v>
      </c>
      <c r="B22" s="11" t="s">
        <v>46</v>
      </c>
      <c r="C22" s="12">
        <v>5014570</v>
      </c>
      <c r="D22" s="12">
        <v>5614570</v>
      </c>
      <c r="E22" s="12">
        <v>0</v>
      </c>
      <c r="F22" s="12">
        <v>0</v>
      </c>
      <c r="G22" s="12">
        <v>94872</v>
      </c>
      <c r="H22" s="12">
        <v>0</v>
      </c>
      <c r="I22" s="12">
        <v>0</v>
      </c>
      <c r="J22" s="12">
        <v>0</v>
      </c>
      <c r="K22" s="12">
        <v>1770968.73</v>
      </c>
      <c r="L22" s="12">
        <v>480514.01</v>
      </c>
      <c r="M22" s="12">
        <v>0</v>
      </c>
      <c r="N22" s="12">
        <f t="shared" si="4"/>
        <v>2346354.7400000002</v>
      </c>
      <c r="O22" s="1"/>
      <c r="P22" s="10"/>
      <c r="Q22" s="1"/>
      <c r="R22" s="1"/>
      <c r="S22" s="2"/>
      <c r="T22" s="1"/>
      <c r="U22" s="1"/>
      <c r="V22" s="1"/>
      <c r="W22" s="1"/>
      <c r="X22" s="1"/>
    </row>
    <row r="23" spans="1:24" ht="15" customHeight="1">
      <c r="A23" s="1"/>
      <c r="B23" s="9" t="s">
        <v>47</v>
      </c>
      <c r="C23" s="8">
        <f t="shared" ref="C23:M23" si="5">SUM(C24:C32)</f>
        <v>1856060114</v>
      </c>
      <c r="D23" s="8">
        <f t="shared" si="5"/>
        <v>1478653005.2900002</v>
      </c>
      <c r="E23" s="8">
        <f t="shared" si="5"/>
        <v>0</v>
      </c>
      <c r="F23" s="8">
        <f t="shared" si="5"/>
        <v>15911332.759999998</v>
      </c>
      <c r="G23" s="8">
        <f t="shared" si="5"/>
        <v>95873632.459999993</v>
      </c>
      <c r="H23" s="8">
        <f t="shared" si="5"/>
        <v>38058531.040000007</v>
      </c>
      <c r="I23" s="8">
        <f t="shared" si="5"/>
        <v>101345164.44</v>
      </c>
      <c r="J23" s="8">
        <f t="shared" si="5"/>
        <v>44613985.170000002</v>
      </c>
      <c r="K23" s="8">
        <f t="shared" si="5"/>
        <v>30022926.969999999</v>
      </c>
      <c r="L23" s="8">
        <f t="shared" si="5"/>
        <v>39572051.920000002</v>
      </c>
      <c r="M23" s="8">
        <f>SUM(M24:M32)</f>
        <v>25968463.949999996</v>
      </c>
      <c r="N23" s="8">
        <f>SUM(E23:M23)</f>
        <v>391366088.71000004</v>
      </c>
      <c r="O23" s="1"/>
      <c r="P23" s="10"/>
      <c r="Q23" s="1"/>
      <c r="R23" s="1"/>
      <c r="S23" s="2"/>
      <c r="T23" s="1"/>
      <c r="U23" s="1"/>
      <c r="V23" s="1"/>
      <c r="W23" s="1"/>
      <c r="X23" s="1"/>
    </row>
    <row r="24" spans="1:24" ht="15" customHeight="1">
      <c r="A24" s="1" t="s">
        <v>48</v>
      </c>
      <c r="B24" s="11" t="s">
        <v>49</v>
      </c>
      <c r="C24" s="12">
        <v>1253728279</v>
      </c>
      <c r="D24" s="12">
        <v>873955870.11000001</v>
      </c>
      <c r="E24" s="12">
        <v>0</v>
      </c>
      <c r="F24" s="12">
        <v>6609710.7800000003</v>
      </c>
      <c r="G24" s="12">
        <v>39504762.659999996</v>
      </c>
      <c r="H24" s="12">
        <v>31167988.670000002</v>
      </c>
      <c r="I24" s="12">
        <v>37041740.369999997</v>
      </c>
      <c r="J24" s="12">
        <v>20810190.190000001</v>
      </c>
      <c r="K24" s="12">
        <v>12144105.02</v>
      </c>
      <c r="L24" s="12">
        <v>19338156.140000001</v>
      </c>
      <c r="M24" s="12">
        <v>17529511.109999999</v>
      </c>
      <c r="N24" s="12">
        <f t="shared" ref="N24:N32" si="6">SUM(E24:M24)</f>
        <v>184146164.94</v>
      </c>
      <c r="O24" s="1"/>
      <c r="P24" s="10"/>
      <c r="Q24" s="1"/>
      <c r="R24" s="1"/>
      <c r="S24" s="2"/>
      <c r="T24" s="1"/>
      <c r="U24" s="1"/>
      <c r="V24" s="1"/>
      <c r="W24" s="1"/>
      <c r="X24" s="1"/>
    </row>
    <row r="25" spans="1:24" ht="15" customHeight="1">
      <c r="A25" s="1" t="s">
        <v>50</v>
      </c>
      <c r="B25" s="11" t="s">
        <v>51</v>
      </c>
      <c r="C25" s="12">
        <v>92855310</v>
      </c>
      <c r="D25" s="12">
        <v>66965797</v>
      </c>
      <c r="E25" s="12">
        <v>0</v>
      </c>
      <c r="F25" s="12">
        <v>2193908.14</v>
      </c>
      <c r="G25" s="12">
        <v>0</v>
      </c>
      <c r="H25" s="12">
        <v>0</v>
      </c>
      <c r="I25" s="12">
        <v>2620509.48</v>
      </c>
      <c r="J25" s="12">
        <v>2338541.7599999998</v>
      </c>
      <c r="K25" s="12">
        <v>1619.98</v>
      </c>
      <c r="L25" s="12">
        <v>118000</v>
      </c>
      <c r="M25" s="12">
        <v>0</v>
      </c>
      <c r="N25" s="12">
        <f t="shared" si="6"/>
        <v>7272579.3600000003</v>
      </c>
      <c r="O25" s="1"/>
      <c r="P25" s="10"/>
      <c r="Q25" s="1"/>
      <c r="R25" s="1"/>
      <c r="S25" s="2"/>
      <c r="T25" s="1"/>
      <c r="U25" s="1"/>
      <c r="V25" s="1"/>
      <c r="W25" s="1"/>
      <c r="X25" s="1"/>
    </row>
    <row r="26" spans="1:24" ht="15" customHeight="1">
      <c r="A26" s="1" t="s">
        <v>52</v>
      </c>
      <c r="B26" s="11" t="s">
        <v>53</v>
      </c>
      <c r="C26" s="12">
        <v>58293640</v>
      </c>
      <c r="D26" s="12">
        <v>58293640</v>
      </c>
      <c r="E26" s="12">
        <v>0</v>
      </c>
      <c r="F26" s="12">
        <v>0</v>
      </c>
      <c r="G26" s="12">
        <v>5301504</v>
      </c>
      <c r="H26" s="12">
        <v>547352</v>
      </c>
      <c r="I26" s="12">
        <v>467988</v>
      </c>
      <c r="J26" s="12">
        <v>0</v>
      </c>
      <c r="K26" s="12">
        <v>96949.06</v>
      </c>
      <c r="L26" s="12">
        <v>51187.69</v>
      </c>
      <c r="M26" s="12">
        <v>0</v>
      </c>
      <c r="N26" s="12">
        <f t="shared" si="6"/>
        <v>6464980.75</v>
      </c>
      <c r="O26" s="1"/>
      <c r="P26" s="10"/>
      <c r="Q26" s="1"/>
      <c r="R26" s="1"/>
      <c r="S26" s="2"/>
      <c r="T26" s="1"/>
      <c r="U26" s="1"/>
      <c r="V26" s="1"/>
      <c r="W26" s="1"/>
      <c r="X26" s="1"/>
    </row>
    <row r="27" spans="1:24" ht="15" customHeight="1">
      <c r="A27" s="1" t="s">
        <v>54</v>
      </c>
      <c r="B27" s="11" t="s">
        <v>55</v>
      </c>
      <c r="C27" s="12">
        <v>623592</v>
      </c>
      <c r="D27" s="12">
        <v>623592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f t="shared" si="6"/>
        <v>0</v>
      </c>
      <c r="O27" s="1"/>
      <c r="P27" s="10"/>
      <c r="Q27" s="1"/>
      <c r="R27" s="1"/>
      <c r="S27" s="2"/>
      <c r="T27" s="1"/>
      <c r="U27" s="1"/>
      <c r="V27" s="1"/>
      <c r="W27" s="1"/>
      <c r="X27" s="1"/>
    </row>
    <row r="28" spans="1:24" ht="15" customHeight="1">
      <c r="A28" s="1" t="s">
        <v>56</v>
      </c>
      <c r="B28" s="11" t="s">
        <v>57</v>
      </c>
      <c r="C28" s="12">
        <v>4307273</v>
      </c>
      <c r="D28" s="12">
        <v>4307273</v>
      </c>
      <c r="E28" s="12">
        <v>0</v>
      </c>
      <c r="F28" s="12">
        <v>0</v>
      </c>
      <c r="G28" s="12">
        <v>0</v>
      </c>
      <c r="H28" s="12">
        <v>0</v>
      </c>
      <c r="I28" s="12">
        <v>180357.69</v>
      </c>
      <c r="J28" s="12">
        <v>16520</v>
      </c>
      <c r="K28" s="12">
        <v>23762.23</v>
      </c>
      <c r="L28" s="12">
        <v>139192.79999999999</v>
      </c>
      <c r="M28" s="12">
        <v>0</v>
      </c>
      <c r="N28" s="12">
        <f t="shared" si="6"/>
        <v>359832.72</v>
      </c>
      <c r="O28" s="1"/>
      <c r="P28" s="10"/>
      <c r="Q28" s="1"/>
      <c r="R28" s="1"/>
      <c r="S28" s="2"/>
      <c r="T28" s="1"/>
      <c r="U28" s="1"/>
      <c r="V28" s="1"/>
      <c r="W28" s="1"/>
      <c r="X28" s="1"/>
    </row>
    <row r="29" spans="1:24" ht="15" customHeight="1">
      <c r="A29" s="1" t="s">
        <v>58</v>
      </c>
      <c r="B29" s="11" t="s">
        <v>59</v>
      </c>
      <c r="C29" s="12">
        <v>21862409</v>
      </c>
      <c r="D29" s="12">
        <v>21907526.440000001</v>
      </c>
      <c r="E29" s="12">
        <v>0</v>
      </c>
      <c r="F29" s="12">
        <v>0</v>
      </c>
      <c r="G29" s="12">
        <v>341478.68</v>
      </c>
      <c r="H29" s="12">
        <v>0</v>
      </c>
      <c r="I29" s="12">
        <v>853823.88</v>
      </c>
      <c r="J29" s="12">
        <v>47211.8</v>
      </c>
      <c r="K29" s="12">
        <v>53379.76</v>
      </c>
      <c r="L29" s="12">
        <v>-139921.20000000001</v>
      </c>
      <c r="M29" s="12">
        <v>-47524.76</v>
      </c>
      <c r="N29" s="12">
        <f t="shared" si="6"/>
        <v>1108448.1600000001</v>
      </c>
      <c r="O29" s="1"/>
      <c r="P29" s="10"/>
      <c r="Q29" s="1"/>
      <c r="R29" s="1"/>
      <c r="S29" s="2"/>
      <c r="T29" s="1"/>
      <c r="U29" s="1"/>
      <c r="V29" s="1"/>
      <c r="W29" s="1"/>
      <c r="X29" s="1"/>
    </row>
    <row r="30" spans="1:24" ht="15" customHeight="1">
      <c r="A30" s="1" t="s">
        <v>60</v>
      </c>
      <c r="B30" s="11" t="s">
        <v>61</v>
      </c>
      <c r="C30" s="12">
        <v>78797891</v>
      </c>
      <c r="D30" s="12">
        <v>87957959.530000001</v>
      </c>
      <c r="E30" s="12">
        <v>0</v>
      </c>
      <c r="F30" s="12">
        <v>962807.7</v>
      </c>
      <c r="G30" s="12">
        <v>1462188.43</v>
      </c>
      <c r="H30" s="12">
        <v>3145134.27</v>
      </c>
      <c r="I30" s="12">
        <v>3602524.72</v>
      </c>
      <c r="J30" s="12">
        <v>3623832.99</v>
      </c>
      <c r="K30" s="12">
        <v>3514703.95</v>
      </c>
      <c r="L30" s="12">
        <v>479468.17</v>
      </c>
      <c r="M30" s="12">
        <v>5068910.24</v>
      </c>
      <c r="N30" s="12">
        <f t="shared" si="6"/>
        <v>21859570.470000006</v>
      </c>
      <c r="O30" s="1"/>
      <c r="P30" s="10"/>
      <c r="Q30" s="1"/>
      <c r="R30" s="1"/>
      <c r="S30" s="2"/>
      <c r="T30" s="1"/>
      <c r="U30" s="1"/>
      <c r="V30" s="1"/>
      <c r="W30" s="1"/>
      <c r="X30" s="1"/>
    </row>
    <row r="31" spans="1:24" ht="15" customHeight="1">
      <c r="A31" s="1" t="s">
        <v>62</v>
      </c>
      <c r="B31" s="11" t="s">
        <v>63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 t="shared" si="6"/>
        <v>0</v>
      </c>
      <c r="O31" s="1"/>
      <c r="P31" s="10"/>
      <c r="Q31" s="1"/>
      <c r="R31" s="1"/>
      <c r="S31" s="2"/>
      <c r="T31" s="1"/>
      <c r="U31" s="1"/>
      <c r="V31" s="1"/>
      <c r="W31" s="1"/>
      <c r="X31" s="1"/>
    </row>
    <row r="32" spans="1:24" ht="15" customHeight="1">
      <c r="A32" s="1" t="s">
        <v>64</v>
      </c>
      <c r="B32" s="11" t="s">
        <v>65</v>
      </c>
      <c r="C32" s="12">
        <v>345591720</v>
      </c>
      <c r="D32" s="12">
        <v>364641347.20999998</v>
      </c>
      <c r="E32" s="12">
        <v>0</v>
      </c>
      <c r="F32" s="12">
        <v>6144906.1399999997</v>
      </c>
      <c r="G32" s="12">
        <v>49263698.689999998</v>
      </c>
      <c r="H32" s="12">
        <v>3198056.1</v>
      </c>
      <c r="I32" s="12">
        <v>56578220.299999997</v>
      </c>
      <c r="J32" s="12">
        <v>17777688.43</v>
      </c>
      <c r="K32" s="12">
        <v>14188406.970000001</v>
      </c>
      <c r="L32" s="12">
        <v>19585968.32</v>
      </c>
      <c r="M32" s="12">
        <v>3417567.36</v>
      </c>
      <c r="N32" s="12">
        <f t="shared" si="6"/>
        <v>170154512.31</v>
      </c>
      <c r="O32" s="1"/>
      <c r="P32" s="10"/>
      <c r="Q32" s="1"/>
      <c r="R32" s="1"/>
      <c r="S32" s="2"/>
      <c r="T32" s="1"/>
      <c r="U32" s="1"/>
      <c r="V32" s="1"/>
      <c r="W32" s="1"/>
      <c r="X32" s="1"/>
    </row>
    <row r="33" spans="1:24" ht="15" customHeight="1">
      <c r="A33" s="1"/>
      <c r="B33" s="9" t="s">
        <v>66</v>
      </c>
      <c r="C33" s="8">
        <f t="shared" ref="C33:M33" si="7">SUM(C34:C41)</f>
        <v>0</v>
      </c>
      <c r="D33" s="8">
        <f t="shared" si="7"/>
        <v>0</v>
      </c>
      <c r="E33" s="8">
        <f t="shared" si="7"/>
        <v>0</v>
      </c>
      <c r="F33" s="8">
        <f t="shared" si="7"/>
        <v>0</v>
      </c>
      <c r="G33" s="8">
        <f t="shared" si="7"/>
        <v>0</v>
      </c>
      <c r="H33" s="8">
        <f t="shared" si="7"/>
        <v>0</v>
      </c>
      <c r="I33" s="8">
        <f t="shared" si="7"/>
        <v>0</v>
      </c>
      <c r="J33" s="8">
        <f t="shared" si="7"/>
        <v>0</v>
      </c>
      <c r="K33" s="8">
        <f t="shared" si="7"/>
        <v>0</v>
      </c>
      <c r="L33" s="8">
        <f t="shared" si="7"/>
        <v>0</v>
      </c>
      <c r="M33" s="8">
        <f t="shared" si="7"/>
        <v>0</v>
      </c>
      <c r="N33" s="8">
        <f t="shared" ref="N24:N33" si="8">SUM(E33:K33)</f>
        <v>0</v>
      </c>
      <c r="O33" s="1"/>
      <c r="P33" s="10"/>
      <c r="Q33" s="1"/>
      <c r="R33" s="1"/>
      <c r="S33" s="2"/>
      <c r="T33" s="1"/>
      <c r="U33" s="1"/>
      <c r="V33" s="1"/>
      <c r="W33" s="1"/>
      <c r="X33" s="1"/>
    </row>
    <row r="34" spans="1:24" ht="15" customHeight="1" outlineLevel="3">
      <c r="A34" s="1" t="s">
        <v>67</v>
      </c>
      <c r="B34" s="11" t="s">
        <v>68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f t="shared" ref="N34:N41" si="9">SUM(E34:F34)</f>
        <v>0</v>
      </c>
      <c r="O34" s="1"/>
      <c r="P34" s="10"/>
      <c r="Q34" s="1"/>
      <c r="R34" s="1"/>
      <c r="S34" s="2"/>
      <c r="T34" s="1"/>
      <c r="U34" s="1"/>
      <c r="V34" s="1"/>
      <c r="W34" s="1"/>
      <c r="X34" s="1"/>
    </row>
    <row r="35" spans="1:24" ht="15" customHeight="1" outlineLevel="3">
      <c r="A35" s="1" t="s">
        <v>69</v>
      </c>
      <c r="B35" s="11" t="s">
        <v>70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f t="shared" si="9"/>
        <v>0</v>
      </c>
      <c r="O35" s="1"/>
      <c r="P35" s="10"/>
      <c r="Q35" s="1"/>
      <c r="R35" s="1"/>
      <c r="S35" s="2"/>
      <c r="T35" s="1"/>
      <c r="U35" s="1"/>
      <c r="V35" s="1"/>
      <c r="W35" s="1"/>
      <c r="X35" s="1"/>
    </row>
    <row r="36" spans="1:24" ht="15" customHeight="1" outlineLevel="3">
      <c r="A36" s="1" t="s">
        <v>71</v>
      </c>
      <c r="B36" s="11" t="s">
        <v>72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f t="shared" si="9"/>
        <v>0</v>
      </c>
      <c r="O36" s="1"/>
      <c r="P36" s="10"/>
      <c r="Q36" s="1"/>
      <c r="R36" s="1"/>
      <c r="S36" s="2"/>
      <c r="T36" s="1"/>
      <c r="U36" s="1"/>
      <c r="V36" s="1"/>
      <c r="W36" s="1"/>
      <c r="X36" s="1"/>
    </row>
    <row r="37" spans="1:24" ht="15" customHeight="1" outlineLevel="3">
      <c r="A37" s="1" t="s">
        <v>73</v>
      </c>
      <c r="B37" s="11" t="s">
        <v>74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f t="shared" si="9"/>
        <v>0</v>
      </c>
      <c r="O37" s="1"/>
      <c r="P37" s="10"/>
      <c r="Q37" s="1"/>
      <c r="R37" s="1"/>
      <c r="S37" s="2"/>
      <c r="T37" s="1"/>
      <c r="U37" s="1"/>
      <c r="V37" s="1"/>
      <c r="W37" s="1"/>
      <c r="X37" s="1"/>
    </row>
    <row r="38" spans="1:24" ht="15" customHeight="1" outlineLevel="3">
      <c r="A38" s="1" t="s">
        <v>75</v>
      </c>
      <c r="B38" s="11" t="s">
        <v>76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f t="shared" si="9"/>
        <v>0</v>
      </c>
      <c r="O38" s="1"/>
      <c r="P38" s="10"/>
      <c r="Q38" s="1"/>
      <c r="R38" s="1"/>
      <c r="S38" s="2"/>
      <c r="T38" s="1"/>
      <c r="U38" s="1"/>
      <c r="V38" s="1"/>
      <c r="W38" s="1"/>
      <c r="X38" s="1"/>
    </row>
    <row r="39" spans="1:24" ht="15" customHeight="1" outlineLevel="3">
      <c r="A39" s="1" t="s">
        <v>77</v>
      </c>
      <c r="B39" s="11" t="s">
        <v>78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si="9"/>
        <v>0</v>
      </c>
      <c r="O39" s="1"/>
      <c r="P39" s="10"/>
      <c r="Q39" s="1"/>
      <c r="R39" s="1"/>
      <c r="S39" s="2"/>
      <c r="T39" s="1"/>
      <c r="U39" s="1"/>
      <c r="V39" s="1"/>
      <c r="W39" s="1"/>
      <c r="X39" s="1"/>
    </row>
    <row r="40" spans="1:24" ht="15" customHeight="1" outlineLevel="3">
      <c r="A40" s="1" t="s">
        <v>79</v>
      </c>
      <c r="B40" s="11" t="s">
        <v>80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9"/>
        <v>0</v>
      </c>
      <c r="O40" s="1"/>
      <c r="P40" s="10"/>
      <c r="Q40" s="1"/>
      <c r="R40" s="1"/>
      <c r="S40" s="2"/>
      <c r="T40" s="1"/>
      <c r="U40" s="1"/>
      <c r="V40" s="1"/>
      <c r="W40" s="1"/>
      <c r="X40" s="1"/>
    </row>
    <row r="41" spans="1:24" ht="15" customHeight="1" outlineLevel="3">
      <c r="A41" s="1" t="s">
        <v>81</v>
      </c>
      <c r="B41" s="11" t="s">
        <v>82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9"/>
        <v>0</v>
      </c>
      <c r="O41" s="1"/>
      <c r="P41" s="10"/>
      <c r="Q41" s="1"/>
      <c r="R41" s="1"/>
      <c r="S41" s="2"/>
      <c r="T41" s="1"/>
      <c r="U41" s="1"/>
      <c r="V41" s="1"/>
      <c r="W41" s="1"/>
      <c r="X41" s="1"/>
    </row>
    <row r="42" spans="1:24" ht="15" customHeight="1">
      <c r="A42" s="1"/>
      <c r="B42" s="9" t="s">
        <v>83</v>
      </c>
      <c r="C42" s="8">
        <f t="shared" ref="C42:M42" si="10">SUM(C43:C49)</f>
        <v>0</v>
      </c>
      <c r="D42" s="8">
        <f t="shared" si="10"/>
        <v>0</v>
      </c>
      <c r="E42" s="8">
        <f t="shared" si="10"/>
        <v>0</v>
      </c>
      <c r="F42" s="8">
        <f t="shared" si="10"/>
        <v>0</v>
      </c>
      <c r="G42" s="8">
        <f t="shared" si="10"/>
        <v>0</v>
      </c>
      <c r="H42" s="8">
        <f t="shared" si="10"/>
        <v>0</v>
      </c>
      <c r="I42" s="8">
        <f t="shared" si="10"/>
        <v>0</v>
      </c>
      <c r="J42" s="8">
        <f t="shared" si="10"/>
        <v>0</v>
      </c>
      <c r="K42" s="8">
        <f t="shared" si="10"/>
        <v>0</v>
      </c>
      <c r="L42" s="8">
        <f t="shared" si="10"/>
        <v>0</v>
      </c>
      <c r="M42" s="8">
        <f t="shared" si="10"/>
        <v>0</v>
      </c>
      <c r="N42" s="8">
        <f>SUM(E42:K42)</f>
        <v>0</v>
      </c>
      <c r="O42" s="1"/>
      <c r="P42" s="10"/>
      <c r="Q42" s="1"/>
      <c r="R42" s="1"/>
      <c r="S42" s="2"/>
      <c r="T42" s="1"/>
      <c r="U42" s="1"/>
      <c r="V42" s="1"/>
      <c r="W42" s="1"/>
      <c r="X42" s="1"/>
    </row>
    <row r="43" spans="1:24" ht="15" customHeight="1" outlineLevel="1">
      <c r="A43" s="1" t="s">
        <v>84</v>
      </c>
      <c r="B43" s="11" t="s">
        <v>85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f t="shared" ref="N43:N49" si="11">SUM(E43:F43)</f>
        <v>0</v>
      </c>
      <c r="O43" s="1"/>
      <c r="P43" s="10"/>
      <c r="Q43" s="1"/>
      <c r="R43" s="1"/>
      <c r="S43" s="2"/>
      <c r="T43" s="1"/>
      <c r="U43" s="1"/>
      <c r="V43" s="1"/>
      <c r="W43" s="1"/>
      <c r="X43" s="1"/>
    </row>
    <row r="44" spans="1:24" ht="15" customHeight="1" outlineLevel="1">
      <c r="A44" s="1" t="s">
        <v>86</v>
      </c>
      <c r="B44" s="11" t="s">
        <v>87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 t="shared" si="11"/>
        <v>0</v>
      </c>
      <c r="O44" s="1"/>
      <c r="P44" s="10"/>
      <c r="Q44" s="1"/>
      <c r="R44" s="1"/>
      <c r="S44" s="2"/>
      <c r="T44" s="1"/>
      <c r="U44" s="1"/>
      <c r="V44" s="1"/>
      <c r="W44" s="1"/>
      <c r="X44" s="1"/>
    </row>
    <row r="45" spans="1:24" ht="15" customHeight="1" outlineLevel="1">
      <c r="A45" s="1" t="s">
        <v>88</v>
      </c>
      <c r="B45" s="11" t="s">
        <v>89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si="11"/>
        <v>0</v>
      </c>
      <c r="O45" s="1"/>
      <c r="P45" s="10"/>
      <c r="Q45" s="1"/>
      <c r="R45" s="1"/>
      <c r="S45" s="2"/>
      <c r="T45" s="1"/>
      <c r="U45" s="1"/>
      <c r="V45" s="1"/>
      <c r="W45" s="1"/>
      <c r="X45" s="1"/>
    </row>
    <row r="46" spans="1:24" ht="15" customHeight="1" outlineLevel="1">
      <c r="A46" s="1" t="s">
        <v>90</v>
      </c>
      <c r="B46" s="11" t="s">
        <v>91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f t="shared" si="11"/>
        <v>0</v>
      </c>
      <c r="O46" s="1"/>
      <c r="P46" s="10"/>
      <c r="Q46" s="1"/>
      <c r="R46" s="1"/>
      <c r="S46" s="2"/>
      <c r="T46" s="1"/>
      <c r="U46" s="1"/>
      <c r="V46" s="1"/>
      <c r="W46" s="1"/>
      <c r="X46" s="1"/>
    </row>
    <row r="47" spans="1:24" ht="15" customHeight="1" outlineLevel="1">
      <c r="A47" s="1" t="s">
        <v>92</v>
      </c>
      <c r="B47" s="11" t="s">
        <v>93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f t="shared" si="11"/>
        <v>0</v>
      </c>
      <c r="O47" s="1"/>
      <c r="P47" s="10"/>
      <c r="Q47" s="1"/>
      <c r="R47" s="1"/>
      <c r="S47" s="2"/>
      <c r="T47" s="1"/>
      <c r="U47" s="1"/>
      <c r="V47" s="1"/>
      <c r="W47" s="1"/>
      <c r="X47" s="1"/>
    </row>
    <row r="48" spans="1:24" ht="15" customHeight="1" outlineLevel="1">
      <c r="A48" s="1" t="s">
        <v>94</v>
      </c>
      <c r="B48" s="11" t="s">
        <v>95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si="11"/>
        <v>0</v>
      </c>
      <c r="O48" s="1"/>
      <c r="P48" s="10"/>
      <c r="Q48" s="1"/>
      <c r="R48" s="1"/>
      <c r="S48" s="2"/>
      <c r="T48" s="1"/>
      <c r="U48" s="1"/>
      <c r="V48" s="1"/>
      <c r="W48" s="1"/>
      <c r="X48" s="1"/>
    </row>
    <row r="49" spans="1:24" ht="15" customHeight="1" outlineLevel="1">
      <c r="A49" s="1" t="s">
        <v>96</v>
      </c>
      <c r="B49" s="11" t="s">
        <v>97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11"/>
        <v>0</v>
      </c>
      <c r="O49" s="1"/>
      <c r="P49" s="10"/>
      <c r="Q49" s="1"/>
      <c r="R49" s="1"/>
      <c r="S49" s="2"/>
      <c r="T49" s="1"/>
      <c r="U49" s="1"/>
      <c r="V49" s="1"/>
      <c r="W49" s="1"/>
      <c r="X49" s="1"/>
    </row>
    <row r="50" spans="1:24" ht="15" customHeight="1">
      <c r="A50" s="1"/>
      <c r="B50" s="9" t="s">
        <v>98</v>
      </c>
      <c r="C50" s="8">
        <f t="shared" ref="C50:M50" si="12">SUM(C51:C59)</f>
        <v>292369365</v>
      </c>
      <c r="D50" s="8">
        <f t="shared" si="12"/>
        <v>409328524.81999999</v>
      </c>
      <c r="E50" s="8">
        <f t="shared" si="12"/>
        <v>0</v>
      </c>
      <c r="F50" s="8">
        <f t="shared" si="12"/>
        <v>0</v>
      </c>
      <c r="G50" s="8">
        <f t="shared" si="12"/>
        <v>23890936.289999999</v>
      </c>
      <c r="H50" s="8">
        <f t="shared" si="12"/>
        <v>13624438.800000001</v>
      </c>
      <c r="I50" s="8">
        <f t="shared" si="12"/>
        <v>79264289.590000018</v>
      </c>
      <c r="J50" s="8">
        <f t="shared" si="12"/>
        <v>16160173.93</v>
      </c>
      <c r="K50" s="8">
        <f t="shared" si="12"/>
        <v>13628086.139999999</v>
      </c>
      <c r="L50" s="8">
        <f t="shared" si="12"/>
        <v>36300709.410000004</v>
      </c>
      <c r="M50" s="8">
        <f t="shared" si="12"/>
        <v>-19171611.030000001</v>
      </c>
      <c r="N50" s="8">
        <f>SUM(E50:M50)</f>
        <v>163697023.13</v>
      </c>
      <c r="O50" s="1"/>
      <c r="P50" s="10"/>
      <c r="Q50" s="1"/>
      <c r="R50" s="1"/>
      <c r="S50" s="2"/>
      <c r="T50" s="1"/>
      <c r="U50" s="1"/>
      <c r="V50" s="1"/>
      <c r="W50" s="1"/>
      <c r="X50" s="1"/>
    </row>
    <row r="51" spans="1:24" ht="15" customHeight="1" outlineLevel="1">
      <c r="A51" s="1" t="s">
        <v>99</v>
      </c>
      <c r="B51" s="11" t="s">
        <v>100</v>
      </c>
      <c r="C51" s="12">
        <v>172641110</v>
      </c>
      <c r="D51" s="12">
        <v>196317027.09999999</v>
      </c>
      <c r="E51" s="12">
        <v>0</v>
      </c>
      <c r="F51" s="12">
        <v>0</v>
      </c>
      <c r="G51" s="12">
        <v>20376222.789999999</v>
      </c>
      <c r="H51" s="12">
        <v>1409470.68</v>
      </c>
      <c r="I51" s="12">
        <v>62964889.829999998</v>
      </c>
      <c r="J51" s="12">
        <v>13759349.75</v>
      </c>
      <c r="K51" s="12">
        <v>11071083.18</v>
      </c>
      <c r="L51" s="12">
        <v>11010182.07</v>
      </c>
      <c r="M51" s="12">
        <v>-14958633.810000001</v>
      </c>
      <c r="N51" s="12">
        <f t="shared" ref="N51:N59" si="13">SUM(E51:M51)</f>
        <v>105632564.48999998</v>
      </c>
      <c r="O51" s="1"/>
      <c r="P51" s="10"/>
      <c r="Q51" s="1"/>
      <c r="R51" s="1"/>
      <c r="S51" s="2"/>
      <c r="T51" s="1"/>
      <c r="U51" s="1"/>
      <c r="V51" s="1"/>
      <c r="W51" s="1"/>
      <c r="X51" s="1"/>
    </row>
    <row r="52" spans="1:24" ht="15" customHeight="1" outlineLevel="1">
      <c r="A52" s="1" t="s">
        <v>101</v>
      </c>
      <c r="B52" s="11" t="s">
        <v>102</v>
      </c>
      <c r="C52" s="12">
        <v>49241723</v>
      </c>
      <c r="D52" s="12">
        <v>80338224.989999995</v>
      </c>
      <c r="E52" s="12">
        <v>0</v>
      </c>
      <c r="F52" s="12">
        <v>0</v>
      </c>
      <c r="G52" s="12">
        <v>0</v>
      </c>
      <c r="H52" s="12">
        <v>9205010.0800000001</v>
      </c>
      <c r="I52" s="12">
        <v>9422814.9000000004</v>
      </c>
      <c r="J52" s="12">
        <v>1110313.5</v>
      </c>
      <c r="K52" s="12">
        <v>0</v>
      </c>
      <c r="L52" s="12">
        <v>2529797.2799999998</v>
      </c>
      <c r="M52" s="12">
        <v>-7906251.0999999996</v>
      </c>
      <c r="N52" s="12">
        <f t="shared" si="13"/>
        <v>14361684.660000002</v>
      </c>
      <c r="O52" s="1"/>
      <c r="P52" s="10"/>
      <c r="Q52" s="1"/>
      <c r="R52" s="1"/>
      <c r="S52" s="2"/>
      <c r="T52" s="1"/>
      <c r="U52" s="1"/>
      <c r="V52" s="1"/>
      <c r="W52" s="1"/>
      <c r="X52" s="1"/>
    </row>
    <row r="53" spans="1:24" ht="15" customHeight="1" outlineLevel="1">
      <c r="A53" s="1" t="s">
        <v>103</v>
      </c>
      <c r="B53" s="11" t="s">
        <v>104</v>
      </c>
      <c r="C53" s="12">
        <v>5703660</v>
      </c>
      <c r="D53" s="12">
        <v>14940110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7436832</v>
      </c>
      <c r="M53" s="12">
        <v>0</v>
      </c>
      <c r="N53" s="12">
        <f t="shared" si="13"/>
        <v>7436832</v>
      </c>
      <c r="O53" s="1"/>
      <c r="P53" s="10"/>
      <c r="Q53" s="1"/>
      <c r="R53" s="1"/>
      <c r="S53" s="2"/>
      <c r="T53" s="1"/>
      <c r="U53" s="1"/>
      <c r="V53" s="1"/>
      <c r="W53" s="1"/>
      <c r="X53" s="1"/>
    </row>
    <row r="54" spans="1:24" ht="15" customHeight="1" outlineLevel="1">
      <c r="A54" s="1" t="s">
        <v>105</v>
      </c>
      <c r="B54" s="11" t="s">
        <v>106</v>
      </c>
      <c r="C54" s="12">
        <v>31252435</v>
      </c>
      <c r="D54" s="12">
        <v>31505368</v>
      </c>
      <c r="E54" s="12">
        <v>0</v>
      </c>
      <c r="F54" s="12">
        <v>0</v>
      </c>
      <c r="G54" s="12">
        <v>252933</v>
      </c>
      <c r="H54" s="12">
        <v>0</v>
      </c>
      <c r="I54" s="12">
        <v>2277784.6800000002</v>
      </c>
      <c r="J54" s="12">
        <v>-2208400.6800000002</v>
      </c>
      <c r="K54" s="12">
        <v>0</v>
      </c>
      <c r="L54" s="12">
        <v>0</v>
      </c>
      <c r="M54" s="12">
        <v>0</v>
      </c>
      <c r="N54" s="12">
        <f t="shared" si="13"/>
        <v>322317</v>
      </c>
      <c r="O54" s="1"/>
      <c r="P54" s="10"/>
      <c r="Q54" s="1"/>
      <c r="R54" s="1"/>
      <c r="S54" s="2"/>
      <c r="T54" s="1"/>
      <c r="U54" s="1"/>
      <c r="V54" s="1"/>
      <c r="W54" s="1"/>
      <c r="X54" s="1"/>
    </row>
    <row r="55" spans="1:24" ht="15" customHeight="1" outlineLevel="1">
      <c r="A55" s="1" t="s">
        <v>107</v>
      </c>
      <c r="B55" s="11" t="s">
        <v>108</v>
      </c>
      <c r="C55" s="12">
        <v>21207160</v>
      </c>
      <c r="D55" s="12">
        <v>73476517.730000004</v>
      </c>
      <c r="E55" s="12">
        <v>0</v>
      </c>
      <c r="F55" s="12">
        <v>0</v>
      </c>
      <c r="G55" s="12">
        <v>2655845.35</v>
      </c>
      <c r="H55" s="12">
        <v>3009958.04</v>
      </c>
      <c r="I55" s="12">
        <v>3739712.98</v>
      </c>
      <c r="J55" s="12">
        <v>3498911.36</v>
      </c>
      <c r="K55" s="12">
        <v>2271483.79</v>
      </c>
      <c r="L55" s="12">
        <v>15323898.060000001</v>
      </c>
      <c r="M55" s="12">
        <v>3693273.88</v>
      </c>
      <c r="N55" s="12">
        <f t="shared" si="13"/>
        <v>34193083.460000001</v>
      </c>
      <c r="O55" s="1"/>
      <c r="P55" s="10"/>
      <c r="Q55" s="1"/>
      <c r="R55" s="1"/>
      <c r="S55" s="2"/>
      <c r="T55" s="1"/>
      <c r="U55" s="1"/>
      <c r="V55" s="1"/>
      <c r="W55" s="1"/>
      <c r="X55" s="1"/>
    </row>
    <row r="56" spans="1:24" ht="15" customHeight="1" outlineLevel="1">
      <c r="A56" s="1" t="s">
        <v>109</v>
      </c>
      <c r="B56" s="11" t="s">
        <v>110</v>
      </c>
      <c r="C56" s="12">
        <v>0</v>
      </c>
      <c r="D56" s="12">
        <v>428000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238950</v>
      </c>
      <c r="L56" s="12">
        <v>0</v>
      </c>
      <c r="M56" s="12">
        <v>0</v>
      </c>
      <c r="N56" s="12">
        <f t="shared" si="13"/>
        <v>238950</v>
      </c>
      <c r="O56" s="1"/>
      <c r="P56" s="10"/>
      <c r="Q56" s="1"/>
      <c r="R56" s="1"/>
      <c r="S56" s="2"/>
      <c r="T56" s="1"/>
      <c r="U56" s="1"/>
      <c r="V56" s="1"/>
      <c r="W56" s="1"/>
      <c r="X56" s="1"/>
    </row>
    <row r="57" spans="1:24" ht="15" customHeight="1" outlineLevel="1">
      <c r="A57" s="1" t="s">
        <v>111</v>
      </c>
      <c r="B57" s="11" t="s">
        <v>112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f t="shared" si="13"/>
        <v>0</v>
      </c>
      <c r="O57" s="1"/>
      <c r="P57" s="10"/>
      <c r="Q57" s="1"/>
      <c r="R57" s="1"/>
      <c r="S57" s="2"/>
      <c r="T57" s="1"/>
      <c r="U57" s="1"/>
      <c r="V57" s="1"/>
      <c r="W57" s="1"/>
      <c r="X57" s="1"/>
    </row>
    <row r="58" spans="1:24" ht="15" customHeight="1" outlineLevel="1">
      <c r="A58" s="1" t="s">
        <v>113</v>
      </c>
      <c r="B58" s="11" t="s">
        <v>114</v>
      </c>
      <c r="C58" s="12">
        <v>9714400</v>
      </c>
      <c r="D58" s="12">
        <v>9714400</v>
      </c>
      <c r="E58" s="12">
        <v>0</v>
      </c>
      <c r="F58" s="12">
        <v>0</v>
      </c>
      <c r="G58" s="12">
        <v>605935.15</v>
      </c>
      <c r="H58" s="12">
        <v>0</v>
      </c>
      <c r="I58" s="12">
        <v>859087.2</v>
      </c>
      <c r="J58" s="12">
        <v>0</v>
      </c>
      <c r="K58" s="12">
        <v>0</v>
      </c>
      <c r="L58" s="12">
        <v>0</v>
      </c>
      <c r="M58" s="12">
        <v>0</v>
      </c>
      <c r="N58" s="12">
        <f t="shared" si="13"/>
        <v>1465022.35</v>
      </c>
      <c r="O58" s="1"/>
      <c r="P58" s="10"/>
      <c r="Q58" s="1"/>
      <c r="R58" s="1"/>
      <c r="S58" s="2"/>
      <c r="T58" s="1"/>
      <c r="U58" s="1"/>
      <c r="V58" s="1"/>
      <c r="W58" s="1"/>
      <c r="X58" s="1"/>
    </row>
    <row r="59" spans="1:24" ht="15" customHeight="1" outlineLevel="1">
      <c r="A59" s="1" t="s">
        <v>115</v>
      </c>
      <c r="B59" s="11" t="s">
        <v>116</v>
      </c>
      <c r="C59" s="12">
        <v>2608877</v>
      </c>
      <c r="D59" s="12">
        <v>2608877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46569.17</v>
      </c>
      <c r="L59" s="12">
        <v>0</v>
      </c>
      <c r="M59" s="12">
        <v>0</v>
      </c>
      <c r="N59" s="12">
        <f t="shared" si="13"/>
        <v>46569.17</v>
      </c>
      <c r="O59" s="1"/>
      <c r="P59" s="10"/>
      <c r="Q59" s="1"/>
      <c r="R59" s="1"/>
      <c r="S59" s="2"/>
      <c r="T59" s="1"/>
      <c r="U59" s="1"/>
      <c r="V59" s="1"/>
      <c r="W59" s="1"/>
      <c r="X59" s="1"/>
    </row>
    <row r="60" spans="1:24" ht="15" customHeight="1">
      <c r="A60" s="1"/>
      <c r="B60" s="9" t="s">
        <v>117</v>
      </c>
      <c r="C60" s="8">
        <f t="shared" ref="C60:M60" si="14">SUM(C61:C64)</f>
        <v>0</v>
      </c>
      <c r="D60" s="8">
        <f t="shared" si="14"/>
        <v>379772408.88999999</v>
      </c>
      <c r="E60" s="8">
        <f t="shared" si="14"/>
        <v>0</v>
      </c>
      <c r="F60" s="8">
        <f t="shared" si="14"/>
        <v>12806359.6</v>
      </c>
      <c r="G60" s="8">
        <f t="shared" si="14"/>
        <v>8375908.9100000001</v>
      </c>
      <c r="H60" s="8">
        <f t="shared" si="14"/>
        <v>25129824.460000001</v>
      </c>
      <c r="I60" s="8">
        <f t="shared" si="14"/>
        <v>10206111.390000001</v>
      </c>
      <c r="J60" s="8">
        <f t="shared" si="14"/>
        <v>5972212.6600000001</v>
      </c>
      <c r="K60" s="8">
        <f t="shared" si="14"/>
        <v>7097609.7699999996</v>
      </c>
      <c r="L60" s="8">
        <f t="shared" si="14"/>
        <v>-1244809.77</v>
      </c>
      <c r="M60" s="8">
        <f t="shared" si="14"/>
        <v>0</v>
      </c>
      <c r="N60" s="8">
        <f>SUM(E60:M60)</f>
        <v>68343217.019999996</v>
      </c>
      <c r="O60" s="1"/>
      <c r="P60" s="10"/>
      <c r="Q60" s="1"/>
      <c r="R60" s="1"/>
      <c r="S60" s="2"/>
      <c r="T60" s="1"/>
      <c r="U60" s="1"/>
      <c r="V60" s="1"/>
      <c r="W60" s="1"/>
      <c r="X60" s="1"/>
    </row>
    <row r="61" spans="1:24" ht="15" customHeight="1" outlineLevel="1">
      <c r="A61" s="1" t="s">
        <v>118</v>
      </c>
      <c r="B61" s="11" t="s">
        <v>119</v>
      </c>
      <c r="C61" s="12">
        <v>0</v>
      </c>
      <c r="D61" s="12">
        <v>379772408.88999999</v>
      </c>
      <c r="E61" s="12">
        <v>0</v>
      </c>
      <c r="F61" s="12">
        <v>12806359.6</v>
      </c>
      <c r="G61" s="12">
        <v>8375908.9100000001</v>
      </c>
      <c r="H61" s="12">
        <v>25129824.460000001</v>
      </c>
      <c r="I61" s="12">
        <v>10206111.390000001</v>
      </c>
      <c r="J61" s="12">
        <v>5972212.6600000001</v>
      </c>
      <c r="K61" s="12">
        <v>7097609.7699999996</v>
      </c>
      <c r="L61" s="13">
        <v>-1244809.77</v>
      </c>
      <c r="M61" s="13">
        <v>0</v>
      </c>
      <c r="N61" s="12">
        <f t="shared" ref="N61:N64" si="15">SUM(E61:M61)</f>
        <v>68343217.019999996</v>
      </c>
      <c r="O61" s="1"/>
      <c r="P61" s="10"/>
      <c r="Q61" s="1"/>
      <c r="R61" s="1"/>
      <c r="S61" s="2"/>
      <c r="T61" s="1"/>
      <c r="U61" s="1"/>
      <c r="V61" s="1"/>
      <c r="W61" s="1"/>
      <c r="X61" s="1"/>
    </row>
    <row r="62" spans="1:24" ht="15" customHeight="1" outlineLevel="1">
      <c r="A62" s="1" t="s">
        <v>120</v>
      </c>
      <c r="B62" s="11" t="s">
        <v>121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f t="shared" si="15"/>
        <v>0</v>
      </c>
      <c r="O62" s="1"/>
      <c r="P62" s="1"/>
      <c r="Q62" s="1"/>
      <c r="R62" s="1"/>
      <c r="S62" s="2"/>
      <c r="T62" s="1"/>
      <c r="U62" s="1"/>
      <c r="V62" s="1"/>
      <c r="W62" s="1"/>
      <c r="X62" s="1"/>
    </row>
    <row r="63" spans="1:24" ht="15" customHeight="1" outlineLevel="1">
      <c r="A63" s="1" t="s">
        <v>122</v>
      </c>
      <c r="B63" s="11" t="s">
        <v>123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f t="shared" si="15"/>
        <v>0</v>
      </c>
      <c r="O63" s="1"/>
      <c r="P63" s="1"/>
      <c r="Q63" s="1"/>
      <c r="R63" s="1"/>
      <c r="S63" s="2"/>
      <c r="T63" s="1"/>
      <c r="U63" s="1"/>
      <c r="V63" s="1"/>
      <c r="W63" s="1"/>
      <c r="X63" s="1"/>
    </row>
    <row r="64" spans="1:24" ht="15" customHeight="1" outlineLevel="1">
      <c r="A64" s="1" t="s">
        <v>124</v>
      </c>
      <c r="B64" s="11" t="s">
        <v>125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f t="shared" si="15"/>
        <v>0</v>
      </c>
      <c r="O64" s="1"/>
      <c r="P64" s="1"/>
      <c r="Q64" s="1"/>
      <c r="R64" s="1"/>
      <c r="S64" s="2"/>
      <c r="T64" s="1"/>
      <c r="U64" s="1"/>
      <c r="V64" s="1"/>
      <c r="W64" s="1"/>
      <c r="X64" s="1"/>
    </row>
    <row r="65" spans="1:24" ht="15" customHeight="1">
      <c r="A65" s="1"/>
      <c r="B65" s="14" t="s">
        <v>126</v>
      </c>
      <c r="C65" s="8">
        <f t="shared" ref="C65:M65" si="16">SUM(C66:C70)</f>
        <v>0</v>
      </c>
      <c r="D65" s="8">
        <f t="shared" si="16"/>
        <v>0</v>
      </c>
      <c r="E65" s="8">
        <f t="shared" si="16"/>
        <v>0</v>
      </c>
      <c r="F65" s="8">
        <f t="shared" si="16"/>
        <v>0</v>
      </c>
      <c r="G65" s="8">
        <f t="shared" si="16"/>
        <v>0</v>
      </c>
      <c r="H65" s="8">
        <f t="shared" si="16"/>
        <v>0</v>
      </c>
      <c r="I65" s="8">
        <f t="shared" si="16"/>
        <v>0</v>
      </c>
      <c r="J65" s="8">
        <f t="shared" si="16"/>
        <v>0</v>
      </c>
      <c r="K65" s="8">
        <f t="shared" si="16"/>
        <v>0</v>
      </c>
      <c r="L65" s="8">
        <f t="shared" si="16"/>
        <v>0</v>
      </c>
      <c r="M65" s="8">
        <f t="shared" si="16"/>
        <v>0</v>
      </c>
      <c r="N65" s="8">
        <f t="shared" ref="N61:N65" si="17">SUM(E65:K65)</f>
        <v>0</v>
      </c>
      <c r="O65" s="1"/>
      <c r="P65" s="1"/>
      <c r="Q65" s="1"/>
      <c r="R65" s="1"/>
      <c r="S65" s="2"/>
      <c r="T65" s="1"/>
      <c r="U65" s="1"/>
      <c r="V65" s="1"/>
      <c r="W65" s="1"/>
      <c r="X65" s="1"/>
    </row>
    <row r="66" spans="1:24" ht="15" customHeight="1" outlineLevel="1">
      <c r="A66" s="1" t="s">
        <v>127</v>
      </c>
      <c r="B66" s="11" t="s">
        <v>128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f t="shared" ref="N66:N70" si="18">SUM(E66:F66)</f>
        <v>0</v>
      </c>
      <c r="O66" s="1"/>
      <c r="P66" s="1"/>
      <c r="Q66" s="1"/>
      <c r="R66" s="1"/>
      <c r="S66" s="2"/>
      <c r="T66" s="1"/>
      <c r="U66" s="1"/>
      <c r="V66" s="1"/>
      <c r="W66" s="1"/>
      <c r="X66" s="1"/>
    </row>
    <row r="67" spans="1:24" ht="15" customHeight="1" outlineLevel="1">
      <c r="A67" s="1" t="s">
        <v>129</v>
      </c>
      <c r="B67" s="11" t="s">
        <v>130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f t="shared" si="18"/>
        <v>0</v>
      </c>
      <c r="O67" s="1"/>
      <c r="P67" s="1"/>
      <c r="Q67" s="1"/>
      <c r="R67" s="1"/>
      <c r="S67" s="2"/>
      <c r="T67" s="1"/>
      <c r="U67" s="1"/>
      <c r="V67" s="1"/>
      <c r="W67" s="1"/>
      <c r="X67" s="1"/>
    </row>
    <row r="68" spans="1:24" ht="15" customHeight="1" outlineLevel="1">
      <c r="A68" s="1" t="s">
        <v>131</v>
      </c>
      <c r="B68" s="11" t="s">
        <v>132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f t="shared" si="18"/>
        <v>0</v>
      </c>
      <c r="O68" s="1"/>
      <c r="P68" s="1"/>
      <c r="Q68" s="1"/>
      <c r="R68" s="1"/>
      <c r="S68" s="2"/>
      <c r="T68" s="1"/>
      <c r="U68" s="1"/>
      <c r="V68" s="1"/>
      <c r="W68" s="1"/>
      <c r="X68" s="1"/>
    </row>
    <row r="69" spans="1:24" ht="15" customHeight="1" outlineLevel="1">
      <c r="A69" s="1" t="s">
        <v>133</v>
      </c>
      <c r="B69" s="11" t="s">
        <v>134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f t="shared" si="18"/>
        <v>0</v>
      </c>
      <c r="O69" s="1"/>
      <c r="P69" s="1"/>
      <c r="Q69" s="1"/>
      <c r="R69" s="1"/>
      <c r="S69" s="2"/>
      <c r="T69" s="1"/>
      <c r="U69" s="1"/>
      <c r="V69" s="1"/>
      <c r="W69" s="1"/>
      <c r="X69" s="1"/>
    </row>
    <row r="70" spans="1:24" ht="15" customHeight="1" outlineLevel="1">
      <c r="A70" s="1" t="s">
        <v>135</v>
      </c>
      <c r="B70" s="11" t="s">
        <v>136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f t="shared" si="18"/>
        <v>0</v>
      </c>
      <c r="O70" s="1"/>
      <c r="P70" s="1"/>
      <c r="Q70" s="1"/>
      <c r="R70" s="1"/>
      <c r="S70" s="2"/>
      <c r="T70" s="1"/>
      <c r="U70" s="1"/>
      <c r="V70" s="1"/>
      <c r="W70" s="1"/>
      <c r="X70" s="1"/>
    </row>
    <row r="71" spans="1:24" ht="15" customHeight="1">
      <c r="A71" s="1"/>
      <c r="B71" s="14" t="s">
        <v>137</v>
      </c>
      <c r="C71" s="8">
        <f t="shared" ref="C71:M71" si="19">SUM(C72:C75)</f>
        <v>0</v>
      </c>
      <c r="D71" s="8">
        <f t="shared" si="19"/>
        <v>0</v>
      </c>
      <c r="E71" s="8">
        <f t="shared" si="19"/>
        <v>0</v>
      </c>
      <c r="F71" s="8">
        <f t="shared" si="19"/>
        <v>0</v>
      </c>
      <c r="G71" s="8">
        <f t="shared" si="19"/>
        <v>0</v>
      </c>
      <c r="H71" s="8">
        <f t="shared" si="19"/>
        <v>0</v>
      </c>
      <c r="I71" s="8">
        <f t="shared" si="19"/>
        <v>0</v>
      </c>
      <c r="J71" s="8">
        <f t="shared" si="19"/>
        <v>0</v>
      </c>
      <c r="K71" s="8">
        <f t="shared" si="19"/>
        <v>0</v>
      </c>
      <c r="L71" s="8">
        <f t="shared" si="19"/>
        <v>0</v>
      </c>
      <c r="M71" s="8">
        <f t="shared" si="19"/>
        <v>0</v>
      </c>
      <c r="N71" s="8">
        <f>SUM(E71:K71)</f>
        <v>0</v>
      </c>
      <c r="O71" s="1"/>
      <c r="P71" s="1"/>
      <c r="Q71" s="1"/>
      <c r="R71" s="1"/>
      <c r="S71" s="2"/>
      <c r="T71" s="1"/>
      <c r="U71" s="1"/>
      <c r="V71" s="1"/>
      <c r="W71" s="1"/>
      <c r="X71" s="1"/>
    </row>
    <row r="72" spans="1:24" ht="15" customHeight="1" outlineLevel="1">
      <c r="A72" s="1" t="s">
        <v>138</v>
      </c>
      <c r="B72" s="11" t="s">
        <v>139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f t="shared" ref="N72:N75" si="20">SUM(E72:F72)</f>
        <v>0</v>
      </c>
      <c r="O72" s="1"/>
      <c r="P72" s="1"/>
      <c r="Q72" s="1"/>
      <c r="R72" s="1"/>
      <c r="S72" s="2"/>
      <c r="T72" s="1"/>
      <c r="U72" s="1"/>
      <c r="V72" s="1"/>
      <c r="W72" s="1"/>
      <c r="X72" s="1"/>
    </row>
    <row r="73" spans="1:24" ht="15" customHeight="1" outlineLevel="1">
      <c r="A73" s="1" t="s">
        <v>140</v>
      </c>
      <c r="B73" s="11" t="s">
        <v>141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f t="shared" si="20"/>
        <v>0</v>
      </c>
      <c r="O73" s="1"/>
      <c r="P73" s="1"/>
      <c r="Q73" s="1"/>
      <c r="R73" s="1"/>
      <c r="S73" s="2"/>
      <c r="T73" s="1"/>
      <c r="U73" s="1"/>
      <c r="V73" s="1"/>
      <c r="W73" s="1"/>
      <c r="X73" s="1"/>
    </row>
    <row r="74" spans="1:24" ht="15" customHeight="1" outlineLevel="1">
      <c r="A74" s="1" t="s">
        <v>142</v>
      </c>
      <c r="B74" s="11" t="s">
        <v>143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f t="shared" si="20"/>
        <v>0</v>
      </c>
      <c r="O74" s="1"/>
      <c r="P74" s="1"/>
      <c r="Q74" s="1"/>
      <c r="R74" s="1"/>
      <c r="S74" s="2"/>
      <c r="T74" s="1"/>
      <c r="U74" s="1"/>
      <c r="V74" s="1"/>
      <c r="W74" s="1"/>
      <c r="X74" s="1"/>
    </row>
    <row r="75" spans="1:24" ht="15" customHeight="1" outlineLevel="1">
      <c r="A75" s="1" t="s">
        <v>144</v>
      </c>
      <c r="B75" s="11" t="s">
        <v>145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f t="shared" si="20"/>
        <v>0</v>
      </c>
      <c r="O75" s="1"/>
      <c r="P75" s="1"/>
      <c r="Q75" s="1"/>
      <c r="R75" s="1"/>
      <c r="S75" s="2"/>
      <c r="T75" s="1"/>
      <c r="U75" s="1"/>
      <c r="V75" s="1"/>
      <c r="W75" s="1"/>
      <c r="X75" s="1"/>
    </row>
    <row r="76" spans="1:24" ht="15.75" customHeight="1">
      <c r="A76" s="1"/>
      <c r="B76" s="15" t="s">
        <v>146</v>
      </c>
      <c r="C76" s="16">
        <f t="shared" ref="C76:N76" si="21">C60+C50+C33+C23+C42+C13+C7+C65+C71</f>
        <v>8336626554</v>
      </c>
      <c r="D76" s="16">
        <f t="shared" si="21"/>
        <v>8336626553.3999996</v>
      </c>
      <c r="E76" s="16">
        <f t="shared" si="21"/>
        <v>23595190.469999999</v>
      </c>
      <c r="F76" s="16">
        <f t="shared" si="21"/>
        <v>697671958.73000002</v>
      </c>
      <c r="G76" s="16">
        <f t="shared" si="21"/>
        <v>543605394.53999996</v>
      </c>
      <c r="H76" s="16">
        <f t="shared" si="21"/>
        <v>445677396.63</v>
      </c>
      <c r="I76" s="16">
        <f t="shared" si="21"/>
        <v>752670971.37999988</v>
      </c>
      <c r="J76" s="16">
        <f t="shared" si="21"/>
        <v>542214517.05999994</v>
      </c>
      <c r="K76" s="16">
        <f t="shared" si="21"/>
        <v>445811017.09000003</v>
      </c>
      <c r="L76" s="16">
        <f t="shared" si="21"/>
        <v>536319973.75999999</v>
      </c>
      <c r="M76" s="16">
        <f t="shared" si="21"/>
        <v>463895180.17000002</v>
      </c>
      <c r="N76" s="16">
        <f>N60+N50+N33+N23+N42+N13+N7+N65+N71</f>
        <v>4451461599.8299999</v>
      </c>
      <c r="O76" s="1"/>
      <c r="P76" s="17"/>
      <c r="Q76" s="1"/>
      <c r="R76" s="1"/>
      <c r="S76" s="2"/>
      <c r="T76" s="1"/>
      <c r="U76" s="1"/>
      <c r="V76" s="1"/>
      <c r="W76" s="1"/>
      <c r="X76" s="1"/>
    </row>
    <row r="77" spans="1:24" ht="15.75" customHeight="1" outlineLevel="2">
      <c r="A77" s="1"/>
      <c r="B77" s="6" t="s">
        <v>147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8">
        <f t="shared" ref="N77:N85" si="22">SUM(E77:F77)</f>
        <v>0</v>
      </c>
      <c r="O77" s="1"/>
      <c r="P77" s="1"/>
      <c r="Q77" s="1"/>
      <c r="R77" s="1"/>
      <c r="S77" s="2"/>
      <c r="T77" s="1"/>
      <c r="U77" s="1"/>
      <c r="V77" s="1"/>
      <c r="W77" s="1"/>
      <c r="X77" s="1"/>
    </row>
    <row r="78" spans="1:24" ht="15.75" customHeight="1" outlineLevel="2">
      <c r="A78" s="1"/>
      <c r="B78" s="19" t="s">
        <v>148</v>
      </c>
      <c r="C78" s="20">
        <f t="shared" ref="C78:M78" si="23">C79+C80</f>
        <v>0</v>
      </c>
      <c r="D78" s="20">
        <f t="shared" si="23"/>
        <v>0</v>
      </c>
      <c r="E78" s="20">
        <f t="shared" si="23"/>
        <v>0</v>
      </c>
      <c r="F78" s="20">
        <f t="shared" si="23"/>
        <v>0</v>
      </c>
      <c r="G78" s="20">
        <f t="shared" si="23"/>
        <v>0</v>
      </c>
      <c r="H78" s="20">
        <f t="shared" si="23"/>
        <v>0</v>
      </c>
      <c r="I78" s="20">
        <f t="shared" si="23"/>
        <v>0</v>
      </c>
      <c r="J78" s="20">
        <f t="shared" si="23"/>
        <v>0</v>
      </c>
      <c r="K78" s="20">
        <f t="shared" si="23"/>
        <v>0</v>
      </c>
      <c r="L78" s="20">
        <f t="shared" si="23"/>
        <v>0</v>
      </c>
      <c r="M78" s="20">
        <f t="shared" si="23"/>
        <v>0</v>
      </c>
      <c r="N78" s="8">
        <f t="shared" si="22"/>
        <v>0</v>
      </c>
      <c r="O78" s="1"/>
      <c r="P78" s="1"/>
      <c r="Q78" s="1"/>
      <c r="R78" s="1"/>
      <c r="S78" s="2"/>
      <c r="T78" s="1"/>
      <c r="U78" s="1"/>
      <c r="V78" s="1"/>
      <c r="W78" s="1"/>
      <c r="X78" s="1"/>
    </row>
    <row r="79" spans="1:24" ht="15.75" customHeight="1" outlineLevel="2">
      <c r="A79" s="1" t="s">
        <v>149</v>
      </c>
      <c r="B79" s="11" t="s">
        <v>150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f t="shared" si="22"/>
        <v>0</v>
      </c>
      <c r="O79" s="1"/>
      <c r="P79" s="1"/>
      <c r="Q79" s="1"/>
      <c r="R79" s="1"/>
      <c r="S79" s="2"/>
      <c r="T79" s="1"/>
      <c r="U79" s="1"/>
      <c r="V79" s="1"/>
      <c r="W79" s="1"/>
      <c r="X79" s="1"/>
    </row>
    <row r="80" spans="1:24" ht="15.75" customHeight="1" outlineLevel="2">
      <c r="A80" s="1" t="s">
        <v>151</v>
      </c>
      <c r="B80" s="11" t="s">
        <v>152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f t="shared" si="22"/>
        <v>0</v>
      </c>
      <c r="O80" s="1"/>
      <c r="P80" s="1"/>
      <c r="Q80" s="1"/>
      <c r="R80" s="1"/>
      <c r="S80" s="2"/>
      <c r="T80" s="1"/>
      <c r="U80" s="1"/>
      <c r="V80" s="1"/>
      <c r="W80" s="1"/>
      <c r="X80" s="1"/>
    </row>
    <row r="81" spans="1:24" ht="15.75" customHeight="1" outlineLevel="2">
      <c r="A81" s="1"/>
      <c r="B81" s="19" t="s">
        <v>153</v>
      </c>
      <c r="C81" s="20">
        <f t="shared" ref="C81:M81" si="24">C82+C83</f>
        <v>0</v>
      </c>
      <c r="D81" s="20">
        <f t="shared" si="24"/>
        <v>0</v>
      </c>
      <c r="E81" s="20">
        <f t="shared" si="24"/>
        <v>0</v>
      </c>
      <c r="F81" s="20">
        <f t="shared" si="24"/>
        <v>0</v>
      </c>
      <c r="G81" s="20">
        <f t="shared" si="24"/>
        <v>0</v>
      </c>
      <c r="H81" s="20">
        <f t="shared" si="24"/>
        <v>0</v>
      </c>
      <c r="I81" s="20">
        <f t="shared" si="24"/>
        <v>0</v>
      </c>
      <c r="J81" s="20">
        <f t="shared" si="24"/>
        <v>0</v>
      </c>
      <c r="K81" s="20">
        <f t="shared" si="24"/>
        <v>0</v>
      </c>
      <c r="L81" s="20">
        <f t="shared" si="24"/>
        <v>0</v>
      </c>
      <c r="M81" s="20">
        <f t="shared" si="24"/>
        <v>0</v>
      </c>
      <c r="N81" s="8">
        <f t="shared" si="22"/>
        <v>0</v>
      </c>
      <c r="O81" s="1"/>
      <c r="P81" s="1"/>
      <c r="Q81" s="1"/>
      <c r="R81" s="1"/>
      <c r="S81" s="2"/>
      <c r="T81" s="1"/>
      <c r="U81" s="1"/>
      <c r="V81" s="1"/>
      <c r="W81" s="1"/>
      <c r="X81" s="1"/>
    </row>
    <row r="82" spans="1:24" ht="15.75" customHeight="1" outlineLevel="2">
      <c r="A82" s="1" t="s">
        <v>154</v>
      </c>
      <c r="B82" s="11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f t="shared" si="22"/>
        <v>0</v>
      </c>
      <c r="O82" s="1"/>
      <c r="P82" s="1"/>
      <c r="Q82" s="1"/>
      <c r="R82" s="1"/>
      <c r="S82" s="2"/>
      <c r="T82" s="1"/>
      <c r="U82" s="1"/>
      <c r="V82" s="1"/>
      <c r="W82" s="1"/>
      <c r="X82" s="1"/>
    </row>
    <row r="83" spans="1:24" ht="15.75" customHeight="1" outlineLevel="2">
      <c r="A83" s="1" t="s">
        <v>156</v>
      </c>
      <c r="B83" s="11" t="s">
        <v>157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f t="shared" si="22"/>
        <v>0</v>
      </c>
      <c r="O83" s="1"/>
      <c r="P83" s="1"/>
      <c r="Q83" s="1"/>
      <c r="R83" s="1"/>
      <c r="S83" s="2"/>
      <c r="T83" s="1"/>
      <c r="U83" s="1"/>
      <c r="V83" s="1"/>
      <c r="W83" s="1"/>
      <c r="X83" s="1"/>
    </row>
    <row r="84" spans="1:24" ht="15.75" customHeight="1" outlineLevel="2">
      <c r="A84" s="1"/>
      <c r="B84" s="19" t="s">
        <v>158</v>
      </c>
      <c r="C84" s="21">
        <f t="shared" ref="C84:M84" si="25">C85</f>
        <v>0</v>
      </c>
      <c r="D84" s="21">
        <f t="shared" si="25"/>
        <v>0</v>
      </c>
      <c r="E84" s="21">
        <f t="shared" si="25"/>
        <v>0</v>
      </c>
      <c r="F84" s="21">
        <f t="shared" si="25"/>
        <v>0</v>
      </c>
      <c r="G84" s="21">
        <f t="shared" si="25"/>
        <v>0</v>
      </c>
      <c r="H84" s="21">
        <f t="shared" si="25"/>
        <v>0</v>
      </c>
      <c r="I84" s="21">
        <f t="shared" si="25"/>
        <v>0</v>
      </c>
      <c r="J84" s="21">
        <f t="shared" si="25"/>
        <v>0</v>
      </c>
      <c r="K84" s="21">
        <f t="shared" si="25"/>
        <v>0</v>
      </c>
      <c r="L84" s="21">
        <f t="shared" si="25"/>
        <v>0</v>
      </c>
      <c r="M84" s="21">
        <f t="shared" si="25"/>
        <v>0</v>
      </c>
      <c r="N84" s="8">
        <f t="shared" si="22"/>
        <v>0</v>
      </c>
      <c r="O84" s="1"/>
      <c r="P84" s="1"/>
      <c r="Q84" s="1"/>
      <c r="R84" s="1"/>
      <c r="S84" s="2"/>
      <c r="T84" s="1"/>
      <c r="U84" s="1"/>
      <c r="V84" s="1"/>
      <c r="W84" s="1"/>
      <c r="X84" s="1"/>
    </row>
    <row r="85" spans="1:24" ht="15.75" customHeight="1" outlineLevel="2">
      <c r="A85" s="1" t="s">
        <v>159</v>
      </c>
      <c r="B85" s="11" t="s">
        <v>160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f t="shared" si="22"/>
        <v>0</v>
      </c>
      <c r="O85" s="1"/>
      <c r="P85" s="1"/>
      <c r="Q85" s="1"/>
      <c r="R85" s="1"/>
      <c r="S85" s="2"/>
      <c r="T85" s="1"/>
      <c r="U85" s="1"/>
      <c r="V85" s="1"/>
      <c r="W85" s="1"/>
      <c r="X85" s="1"/>
    </row>
    <row r="86" spans="1:24" ht="15.75" customHeight="1" outlineLevel="2">
      <c r="A86" s="1"/>
      <c r="B86" s="22" t="s">
        <v>161</v>
      </c>
      <c r="C86" s="23">
        <f t="shared" ref="C86:N86" si="26">C77</f>
        <v>0</v>
      </c>
      <c r="D86" s="23">
        <f t="shared" si="26"/>
        <v>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3">
        <f t="shared" si="26"/>
        <v>0</v>
      </c>
      <c r="I86" s="23">
        <f t="shared" si="26"/>
        <v>0</v>
      </c>
      <c r="J86" s="23">
        <f t="shared" si="26"/>
        <v>0</v>
      </c>
      <c r="K86" s="23">
        <f t="shared" si="26"/>
        <v>0</v>
      </c>
      <c r="L86" s="23">
        <f t="shared" si="26"/>
        <v>0</v>
      </c>
      <c r="M86" s="23">
        <f t="shared" si="26"/>
        <v>0</v>
      </c>
      <c r="N86" s="23">
        <f t="shared" si="26"/>
        <v>0</v>
      </c>
      <c r="O86" s="1"/>
      <c r="P86" s="1"/>
      <c r="Q86" s="1"/>
      <c r="R86" s="1"/>
      <c r="S86" s="2"/>
      <c r="T86" s="1"/>
      <c r="U86" s="1"/>
      <c r="V86" s="1"/>
      <c r="W86" s="1"/>
      <c r="X86" s="1"/>
    </row>
    <row r="87" spans="1:2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"/>
      <c r="T87" s="1"/>
      <c r="U87" s="1"/>
      <c r="V87" s="1"/>
      <c r="W87" s="1"/>
      <c r="X87" s="1"/>
    </row>
    <row r="88" spans="1:24" ht="15.75" customHeight="1">
      <c r="A88" s="1"/>
      <c r="B88" s="24" t="s">
        <v>162</v>
      </c>
      <c r="C88" s="25">
        <f t="shared" ref="C88:N88" si="27">C86+C76</f>
        <v>8336626554</v>
      </c>
      <c r="D88" s="25">
        <f t="shared" si="27"/>
        <v>8336626553.3999996</v>
      </c>
      <c r="E88" s="25">
        <f t="shared" si="27"/>
        <v>23595190.469999999</v>
      </c>
      <c r="F88" s="25">
        <f t="shared" si="27"/>
        <v>697671958.73000002</v>
      </c>
      <c r="G88" s="25">
        <f t="shared" si="27"/>
        <v>543605394.53999996</v>
      </c>
      <c r="H88" s="25">
        <f t="shared" si="27"/>
        <v>445677396.63</v>
      </c>
      <c r="I88" s="25">
        <f t="shared" si="27"/>
        <v>752670971.37999988</v>
      </c>
      <c r="J88" s="25">
        <f t="shared" si="27"/>
        <v>542214517.05999994</v>
      </c>
      <c r="K88" s="25">
        <f t="shared" si="27"/>
        <v>445811017.09000003</v>
      </c>
      <c r="L88" s="25">
        <f t="shared" si="27"/>
        <v>536319973.75999999</v>
      </c>
      <c r="M88" s="25">
        <f t="shared" si="27"/>
        <v>463895180.17000002</v>
      </c>
      <c r="N88" s="25">
        <f t="shared" si="27"/>
        <v>4451461599.8299999</v>
      </c>
      <c r="O88" s="1"/>
      <c r="P88" s="1"/>
      <c r="Q88" s="1"/>
      <c r="R88" s="1"/>
      <c r="S88" s="2"/>
      <c r="T88" s="1"/>
      <c r="U88" s="1"/>
      <c r="V88" s="1"/>
      <c r="W88" s="1"/>
      <c r="X88" s="1"/>
    </row>
    <row r="89" spans="1:24" ht="15.75" customHeight="1">
      <c r="A89" s="1"/>
      <c r="B89" s="26" t="s">
        <v>163</v>
      </c>
      <c r="C89" s="26"/>
      <c r="D89" s="26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ht="15.75" customHeight="1">
      <c r="A90" s="1"/>
      <c r="B90" s="26" t="s">
        <v>164</v>
      </c>
      <c r="C90" s="26"/>
      <c r="D90" s="26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ht="15.75" customHeight="1">
      <c r="A91" s="1"/>
      <c r="B91" s="28" t="s">
        <v>165</v>
      </c>
      <c r="C91" s="28"/>
      <c r="D91" s="28"/>
      <c r="E91" s="27"/>
      <c r="F91" s="27"/>
      <c r="G91" s="27"/>
      <c r="H91" s="27"/>
      <c r="I91" s="27"/>
      <c r="J91" s="27"/>
      <c r="K91" s="27"/>
      <c r="L91" s="27"/>
      <c r="M91" s="27"/>
      <c r="N91" s="29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ht="15.75" customHeight="1">
      <c r="A92" s="1"/>
      <c r="B92" s="30" t="s">
        <v>166</v>
      </c>
      <c r="C92" s="28"/>
      <c r="D92" s="28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ht="15.75" customHeight="1">
      <c r="A93" s="1"/>
      <c r="B93" s="30" t="s">
        <v>167</v>
      </c>
      <c r="C93" s="28"/>
      <c r="D93" s="28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ht="15.75" customHeight="1">
      <c r="A94" s="1"/>
      <c r="B94" s="28" t="s">
        <v>168</v>
      </c>
      <c r="C94" s="28"/>
      <c r="D94" s="28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ht="15.75" customHeight="1">
      <c r="A95" s="1"/>
      <c r="B95" s="28" t="s">
        <v>169</v>
      </c>
      <c r="C95" s="28"/>
      <c r="D95" s="2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ht="15.75" customHeight="1">
      <c r="A96" s="1"/>
      <c r="B96" s="30" t="s">
        <v>170</v>
      </c>
      <c r="C96" s="28"/>
      <c r="D96" s="28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ht="15.75" customHeight="1">
      <c r="A97" s="1"/>
      <c r="B97" s="28" t="s">
        <v>171</v>
      </c>
      <c r="C97" s="28"/>
      <c r="D97" s="28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ht="15.75" customHeight="1">
      <c r="A98" s="1"/>
      <c r="B98" s="41"/>
      <c r="C98" s="37"/>
      <c r="D98" s="37"/>
      <c r="E98" s="38"/>
      <c r="F98" s="31"/>
      <c r="G98" s="31"/>
      <c r="H98" s="31"/>
      <c r="I98" s="31"/>
      <c r="J98" s="31"/>
      <c r="K98" s="31"/>
      <c r="L98" s="31"/>
      <c r="M98" s="31"/>
      <c r="N98" s="31"/>
      <c r="O98" s="1"/>
      <c r="P98" s="1"/>
      <c r="Q98" s="1"/>
      <c r="R98" s="1"/>
      <c r="S98" s="2"/>
      <c r="T98" s="1"/>
      <c r="U98" s="1"/>
      <c r="V98" s="1"/>
      <c r="W98" s="1"/>
      <c r="X98" s="1"/>
    </row>
    <row r="99" spans="1:24" ht="15.75" customHeight="1">
      <c r="A99" s="1"/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1"/>
      <c r="P99" s="1"/>
      <c r="Q99" s="1"/>
      <c r="R99" s="1"/>
      <c r="S99" s="2"/>
      <c r="T99" s="1"/>
      <c r="U99" s="1"/>
      <c r="V99" s="1"/>
      <c r="W99" s="1"/>
      <c r="X99" s="1"/>
    </row>
    <row r="100" spans="1:24" ht="15.75" customHeight="1">
      <c r="A100" s="1"/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1"/>
      <c r="P100" s="1"/>
      <c r="Q100" s="1"/>
      <c r="R100" s="1"/>
      <c r="S100" s="2"/>
      <c r="T100" s="1"/>
      <c r="U100" s="1"/>
      <c r="V100" s="1"/>
      <c r="W100" s="1"/>
      <c r="X100" s="1"/>
    </row>
    <row r="101" spans="1:24" ht="15.75" customHeight="1">
      <c r="A101" s="1"/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"/>
      <c r="P101" s="1"/>
      <c r="Q101" s="1"/>
      <c r="R101" s="1"/>
      <c r="S101" s="2"/>
      <c r="T101" s="1"/>
      <c r="U101" s="1"/>
      <c r="V101" s="1"/>
      <c r="W101" s="1"/>
      <c r="X101" s="1"/>
    </row>
    <row r="102" spans="1:24" ht="15.75" customHeight="1">
      <c r="A102" s="1"/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1"/>
      <c r="P102" s="1"/>
      <c r="Q102" s="1"/>
      <c r="R102" s="1"/>
      <c r="S102" s="2"/>
      <c r="T102" s="1"/>
      <c r="U102" s="1"/>
      <c r="V102" s="1"/>
      <c r="W102" s="1"/>
      <c r="X102" s="1"/>
    </row>
    <row r="103" spans="1:24" ht="15.75" customHeight="1">
      <c r="A103" s="1"/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1"/>
      <c r="P103" s="1"/>
      <c r="Q103" s="1"/>
      <c r="R103" s="1"/>
      <c r="S103" s="2"/>
      <c r="T103" s="1"/>
      <c r="U103" s="1"/>
      <c r="V103" s="1"/>
      <c r="W103" s="1"/>
      <c r="X103" s="1"/>
    </row>
    <row r="104" spans="1:24" ht="15.75" customHeight="1">
      <c r="A104" s="1"/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1"/>
      <c r="P104" s="1"/>
      <c r="Q104" s="1"/>
      <c r="R104" s="1"/>
      <c r="S104" s="2"/>
      <c r="T104" s="1"/>
      <c r="U104" s="1"/>
      <c r="V104" s="1"/>
      <c r="W104" s="1"/>
      <c r="X104" s="1"/>
    </row>
    <row r="105" spans="1:24" ht="15.75" customHeight="1">
      <c r="A105" s="1"/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1"/>
      <c r="P105" s="1"/>
      <c r="Q105" s="1"/>
      <c r="R105" s="1"/>
      <c r="S105" s="2"/>
      <c r="T105" s="1"/>
      <c r="U105" s="1"/>
      <c r="V105" s="1"/>
      <c r="W105" s="1"/>
      <c r="X105" s="1"/>
    </row>
    <row r="106" spans="1:24" ht="15.75" customHeight="1">
      <c r="A106" s="1"/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1"/>
      <c r="P106" s="1"/>
      <c r="Q106" s="1"/>
      <c r="R106" s="1"/>
      <c r="S106" s="2"/>
      <c r="T106" s="1"/>
      <c r="U106" s="1"/>
      <c r="V106" s="1"/>
      <c r="W106" s="1"/>
      <c r="X106" s="1"/>
    </row>
    <row r="107" spans="1:24" ht="15.75" customHeight="1">
      <c r="A107" s="1"/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1"/>
      <c r="P107" s="1"/>
      <c r="Q107" s="1"/>
      <c r="R107" s="1"/>
      <c r="S107" s="2"/>
      <c r="T107" s="1"/>
      <c r="U107" s="1"/>
      <c r="V107" s="1"/>
      <c r="W107" s="1"/>
      <c r="X107" s="1"/>
    </row>
    <row r="108" spans="1:24" ht="15.75" customHeight="1">
      <c r="A108" s="1"/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1"/>
      <c r="P108" s="1"/>
      <c r="Q108" s="1"/>
      <c r="R108" s="1"/>
      <c r="S108" s="2"/>
      <c r="T108" s="1"/>
      <c r="U108" s="1"/>
      <c r="V108" s="1"/>
      <c r="W108" s="1"/>
      <c r="X108" s="1"/>
    </row>
    <row r="109" spans="1:24" ht="15.75" customHeight="1">
      <c r="A109" s="1"/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1"/>
      <c r="P109" s="1"/>
      <c r="Q109" s="1"/>
      <c r="R109" s="1"/>
      <c r="S109" s="2"/>
      <c r="T109" s="1"/>
      <c r="U109" s="1"/>
      <c r="V109" s="1"/>
      <c r="W109" s="1"/>
      <c r="X109" s="1"/>
    </row>
    <row r="110" spans="1:24" ht="15.75" customHeight="1">
      <c r="A110" s="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1"/>
      <c r="P110" s="1"/>
      <c r="Q110" s="1"/>
      <c r="R110" s="1"/>
      <c r="S110" s="2"/>
      <c r="T110" s="1"/>
      <c r="U110" s="1"/>
      <c r="V110" s="1"/>
      <c r="W110" s="1"/>
      <c r="X110" s="1"/>
    </row>
    <row r="111" spans="1:24" ht="15.75" customHeight="1">
      <c r="A111" s="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1"/>
      <c r="P111" s="1"/>
      <c r="Q111" s="1"/>
      <c r="R111" s="1"/>
      <c r="S111" s="2"/>
      <c r="T111" s="1"/>
      <c r="U111" s="1"/>
      <c r="V111" s="1"/>
      <c r="W111" s="1"/>
      <c r="X111" s="1"/>
    </row>
  </sheetData>
  <mergeCells count="5">
    <mergeCell ref="B1:N1"/>
    <mergeCell ref="B2:N2"/>
    <mergeCell ref="B3:N3"/>
    <mergeCell ref="B4:N4"/>
    <mergeCell ref="B98:E98"/>
  </mergeCells>
  <pageMargins left="0.25" right="0.25" top="0.75" bottom="0.75" header="0" footer="0"/>
  <pageSetup orientation="portrait"/>
  <rowBreaks count="1" manualBreakCount="1">
    <brk id="7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Ruth Mercedes Martinez Fructuoso</cp:lastModifiedBy>
  <cp:revision/>
  <dcterms:created xsi:type="dcterms:W3CDTF">2022-03-09T15:01:24Z</dcterms:created>
  <dcterms:modified xsi:type="dcterms:W3CDTF">2022-10-03T16:17:15Z</dcterms:modified>
  <cp:category/>
  <cp:contentStatus/>
</cp:coreProperties>
</file>