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6/Reportes Transparencia de Ejecucion 2026/"/>
    </mc:Choice>
  </mc:AlternateContent>
  <xr:revisionPtr revIDLastSave="3" documentId="14_{A6D167DB-FD58-42CA-8DB4-28A208BF19EA}" xr6:coauthVersionLast="47" xr6:coauthVersionMax="47" xr10:uidLastSave="{B296E400-D306-4F81-8E7D-E6082B006319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Ejecucion'!$B$1:$I$101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8" i="1" l="1"/>
  <c r="I76" i="1"/>
  <c r="I17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61" i="1"/>
  <c r="I60" i="1"/>
  <c r="I52" i="1"/>
  <c r="I53" i="1"/>
  <c r="I54" i="1"/>
  <c r="I56" i="1"/>
  <c r="I57" i="1"/>
  <c r="I58" i="1"/>
  <c r="I59" i="1"/>
  <c r="I34" i="1"/>
  <c r="I25" i="1"/>
  <c r="I27" i="1"/>
  <c r="I29" i="1"/>
  <c r="I31" i="1"/>
  <c r="I15" i="1"/>
  <c r="I16" i="1"/>
  <c r="I19" i="1"/>
  <c r="I22" i="1"/>
  <c r="I14" i="1"/>
  <c r="I9" i="1"/>
  <c r="I10" i="1"/>
  <c r="I11" i="1"/>
  <c r="I12" i="1"/>
  <c r="I8" i="1"/>
  <c r="I7" i="1"/>
  <c r="H86" i="1"/>
  <c r="H84" i="1"/>
  <c r="H81" i="1"/>
  <c r="H78" i="1"/>
  <c r="H60" i="1"/>
  <c r="H50" i="1"/>
  <c r="H42" i="1"/>
  <c r="H33" i="1"/>
  <c r="H23" i="1"/>
  <c r="H13" i="1"/>
  <c r="H7" i="1"/>
  <c r="H76" i="1" l="1"/>
  <c r="H88" i="1" s="1"/>
  <c r="H6" i="1"/>
  <c r="I44" i="1"/>
  <c r="I45" i="1"/>
  <c r="I46" i="1"/>
  <c r="I47" i="1"/>
  <c r="I48" i="1"/>
  <c r="I49" i="1"/>
  <c r="I35" i="1"/>
  <c r="I36" i="1"/>
  <c r="I37" i="1"/>
  <c r="I38" i="1"/>
  <c r="I39" i="1"/>
  <c r="I40" i="1"/>
  <c r="I41" i="1"/>
  <c r="G86" i="1"/>
  <c r="G84" i="1"/>
  <c r="G81" i="1"/>
  <c r="G78" i="1"/>
  <c r="G60" i="1"/>
  <c r="G50" i="1"/>
  <c r="G42" i="1"/>
  <c r="G33" i="1"/>
  <c r="G23" i="1"/>
  <c r="G13" i="1"/>
  <c r="G7" i="1"/>
  <c r="E57" i="1"/>
  <c r="E61" i="1"/>
  <c r="E56" i="1"/>
  <c r="E55" i="1"/>
  <c r="I55" i="1" s="1"/>
  <c r="E54" i="1"/>
  <c r="E52" i="1"/>
  <c r="E51" i="1"/>
  <c r="I51" i="1" s="1"/>
  <c r="E34" i="1"/>
  <c r="E20" i="1"/>
  <c r="I20" i="1" s="1"/>
  <c r="I77" i="1"/>
  <c r="I79" i="1"/>
  <c r="I80" i="1"/>
  <c r="I82" i="1"/>
  <c r="I83" i="1"/>
  <c r="I85" i="1"/>
  <c r="I87" i="1"/>
  <c r="G76" i="1" l="1"/>
  <c r="G6" i="1"/>
  <c r="E62" i="1"/>
  <c r="E59" i="1"/>
  <c r="E53" i="1"/>
  <c r="E58" i="1"/>
  <c r="E14" i="1"/>
  <c r="E17" i="1"/>
  <c r="E21" i="1"/>
  <c r="I21" i="1" s="1"/>
  <c r="E29" i="1"/>
  <c r="E25" i="1"/>
  <c r="E19" i="1"/>
  <c r="E31" i="1"/>
  <c r="E27" i="1"/>
  <c r="E16" i="1"/>
  <c r="E22" i="1"/>
  <c r="E30" i="1"/>
  <c r="I30" i="1" s="1"/>
  <c r="E15" i="1"/>
  <c r="E18" i="1"/>
  <c r="I18" i="1" s="1"/>
  <c r="E32" i="1"/>
  <c r="I32" i="1" s="1"/>
  <c r="E26" i="1"/>
  <c r="I26" i="1" s="1"/>
  <c r="E24" i="1"/>
  <c r="I24" i="1" s="1"/>
  <c r="E28" i="1"/>
  <c r="I28" i="1" s="1"/>
  <c r="E43" i="1"/>
  <c r="I43" i="1" s="1"/>
  <c r="E9" i="1"/>
  <c r="E10" i="1"/>
  <c r="E11" i="1"/>
  <c r="E12" i="1"/>
  <c r="E8" i="1"/>
  <c r="G88" i="1" l="1"/>
  <c r="E42" i="1"/>
  <c r="E13" i="1"/>
  <c r="I13" i="1" s="1"/>
  <c r="E7" i="1"/>
  <c r="D7" i="1"/>
  <c r="I42" i="1" l="1"/>
  <c r="E86" i="1"/>
  <c r="D86" i="1"/>
  <c r="E84" i="1"/>
  <c r="D84" i="1"/>
  <c r="E81" i="1"/>
  <c r="D81" i="1"/>
  <c r="E78" i="1"/>
  <c r="D78" i="1"/>
  <c r="E71" i="1"/>
  <c r="D71" i="1"/>
  <c r="E65" i="1"/>
  <c r="D65" i="1"/>
  <c r="E63" i="1"/>
  <c r="E64" i="1"/>
  <c r="D60" i="1"/>
  <c r="D50" i="1"/>
  <c r="D42" i="1"/>
  <c r="E33" i="1"/>
  <c r="I33" i="1" s="1"/>
  <c r="D33" i="1"/>
  <c r="D23" i="1"/>
  <c r="D13" i="1"/>
  <c r="F50" i="1"/>
  <c r="C7" i="1"/>
  <c r="C13" i="1"/>
  <c r="F86" i="1"/>
  <c r="C86" i="1"/>
  <c r="F84" i="1"/>
  <c r="C84" i="1"/>
  <c r="F81" i="1"/>
  <c r="C81" i="1"/>
  <c r="F78" i="1"/>
  <c r="C78" i="1"/>
  <c r="F71" i="1"/>
  <c r="C71" i="1"/>
  <c r="F65" i="1"/>
  <c r="C65" i="1"/>
  <c r="F60" i="1"/>
  <c r="C60" i="1"/>
  <c r="C50" i="1"/>
  <c r="F42" i="1"/>
  <c r="C42" i="1"/>
  <c r="F33" i="1"/>
  <c r="C33" i="1"/>
  <c r="F23" i="1"/>
  <c r="C23" i="1"/>
  <c r="F13" i="1"/>
  <c r="F7" i="1"/>
  <c r="I86" i="1" l="1"/>
  <c r="I78" i="1"/>
  <c r="I84" i="1"/>
  <c r="I81" i="1"/>
  <c r="D76" i="1"/>
  <c r="D88" i="1" s="1"/>
  <c r="E23" i="1"/>
  <c r="I23" i="1" s="1"/>
  <c r="E60" i="1"/>
  <c r="E50" i="1"/>
  <c r="I50" i="1" s="1"/>
  <c r="D6" i="1"/>
  <c r="C6" i="1"/>
  <c r="F6" i="1"/>
  <c r="F76" i="1"/>
  <c r="C76" i="1"/>
  <c r="C88" i="1" s="1"/>
  <c r="E6" i="1" l="1"/>
  <c r="I6" i="1" s="1"/>
  <c r="F88" i="1"/>
  <c r="E76" i="1"/>
  <c r="E88" i="1" l="1"/>
</calcChain>
</file>

<file path=xl/sharedStrings.xml><?xml version="1.0" encoding="utf-8"?>
<sst xmlns="http://schemas.openxmlformats.org/spreadsheetml/2006/main" count="167" uniqueCount="167">
  <si>
    <t>(Valores en RD$)</t>
  </si>
  <si>
    <t>Detalle</t>
  </si>
  <si>
    <t>Enero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</si>
  <si>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</si>
  <si>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</si>
  <si>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</si>
  <si>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</si>
  <si>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</si>
  <si>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</si>
  <si>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</si>
  <si>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</si>
  <si>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</si>
  <si>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</si>
  <si>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</si>
  <si>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</si>
  <si>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</si>
  <si>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</si>
  <si>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</si>
  <si>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</si>
  <si>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</si>
  <si>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</si>
  <si>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</si>
  <si>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</si>
  <si>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</si>
  <si>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</si>
  <si>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</si>
  <si>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</si>
  <si>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</si>
  <si>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</si>
  <si>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</si>
  <si>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</si>
  <si>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</si>
  <si>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</si>
  <si>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</si>
  <si>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</si>
  <si>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</si>
  <si>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</si>
  <si>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</si>
  <si>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</si>
  <si>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</si>
  <si>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</si>
  <si>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</si>
  <si>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</si>
  <si>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</si>
  <si>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</si>
  <si>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</si>
  <si>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</si>
  <si>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</si>
  <si>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</si>
  <si>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</si>
  <si>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</si>
  <si>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</si>
  <si>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</si>
  <si>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</si>
  <si>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</si>
  <si>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</si>
  <si>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</si>
  <si>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</si>
  <si>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</si>
  <si>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</si>
  <si>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</si>
  <si>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</si>
  <si>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</si>
  <si>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</si>
  <si>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</si>
  <si>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</si>
  <si>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</si>
  <si>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</si>
  <si>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</si>
  <si>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</si>
  <si>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</si>
  <si>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</si>
  <si>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</si>
  <si>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</si>
  <si>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</si>
  <si>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</si>
  <si>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</si>
  <si>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</si>
  <si>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</si>
  <si>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</si>
  <si>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</si>
  <si>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</si>
  <si>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</si>
  <si>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</si>
  <si>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</si>
  <si>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</si>
  <si>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</si>
  <si>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</si>
  <si>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</si>
  <si>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</si>
  <si>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</si>
  <si>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</si>
  <si>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</si>
  <si>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</si>
  <si>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</si>
  <si>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</si>
  <si>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</si>
  <si>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</si>
  <si>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</si>
  <si>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</si>
  <si>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</si>
  <si>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</si>
  <si>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</si>
  <si>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</si>
  <si>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</si>
  <si>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</si>
  <si>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</si>
  <si>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</si>
  <si>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</si>
  <si>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</si>
  <si>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</si>
  <si>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</si>
  <si>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</si>
  <si>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</si>
  <si>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</si>
  <si>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</si>
  <si>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</si>
  <si>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</si>
  <si>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</si>
  <si>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</si>
  <si>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</si>
  <si>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</si>
  <si>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</si>
  <si>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</si>
  <si>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</si>
  <si>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</si>
  <si>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</si>
  <si>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</si>
  <si>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</si>
  <si>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</si>
  <si>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</si>
  <si>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</si>
  <si>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</si>
  <si>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</si>
  <si>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</si>
  <si>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</si>
  <si>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</si>
  <si>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</si>
  <si>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</si>
  <si>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</si>
  <si>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</si>
  <si>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</si>
  <si>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</si>
  <si>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</si>
  <si>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</si>
  <si>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</si>
  <si>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</si>
  <si>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</si>
  <si>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</si>
  <si>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</si>
  <si>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</si>
  <si>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</si>
  <si>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</si>
  <si>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</si>
  <si>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</si>
  <si>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</si>
  <si>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</si>
  <si>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</si>
  <si>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</si>
  <si>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</si>
  <si>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</si>
  <si>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</si>
  <si>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Disponible</t>
  </si>
  <si>
    <t>AÑO 2026</t>
  </si>
  <si>
    <t xml:space="preserve">febrero </t>
  </si>
  <si>
    <t>marzo</t>
  </si>
  <si>
    <t>Fecha de registro: hasta el 31  de marzo 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</si>
</sst>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43" fontId="9" fillId="3" borderId="0" xfId="1" applyFont="1" applyFill="1" applyAlignment="1">
      <alignment horizontal="center" vertical="center" wrapText="1"/>
    </xf>
    <xf numFmtId="43" fontId="10" fillId="0" borderId="0" xfId="1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43" fontId="9" fillId="4" borderId="2" xfId="1" applyFont="1" applyFill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4" borderId="0" xfId="1" applyFont="1" applyFill="1" applyAlignment="1">
      <alignment horizontal="right" vertical="center" wrapText="1"/>
    </xf>
    <xf numFmtId="43" fontId="9" fillId="3" borderId="2" xfId="1" applyFont="1" applyFill="1" applyBorder="1" applyAlignment="1">
      <alignment horizontal="right" vertical="center" wrapText="1"/>
    </xf>
    <xf numFmtId="43" fontId="9" fillId="0" borderId="0" xfId="1" applyFont="1"/>
    <xf numFmtId="43" fontId="12" fillId="0" borderId="0" xfId="1" applyFont="1"/>
    <xf numFmtId="43" fontId="12" fillId="0" borderId="0" xfId="1" applyFont="1" applyAlignment="1">
      <alignment horizontal="left"/>
    </xf>
    <xf numFmtId="43" fontId="14" fillId="2" borderId="0" xfId="1" applyFont="1" applyFill="1"/>
    <xf numFmtId="43" fontId="3" fillId="2" borderId="0" xfId="1" applyFont="1" applyFill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1485900</xdr:colOff>
      <xdr:row>89</xdr:row>
      <xdr:rowOff>95250</xdr:rowOff>
    </xdr:from>
    <xdr:to>
      <xdr:col>8</xdr:col>
      <xdr:colOff>286897</xdr:colOff>
      <xdr:row>95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92BDD-988B-4480-62C0-02228073C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17164050"/>
          <a:ext cx="8221222" cy="213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sheetPr>
    <pageSetUpPr fitToPage="1"/>
  </sheetPr>
  <dimension ref="A1:S111"/>
  <sheetViews>
    <sheetView tabSelected="1" topLeftCell="B80" zoomScaleNormal="100" zoomScaleSheetLayoutView="100" workbookViewId="0">
      <selection activeCell="D11" sqref="D1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2" customWidth="1"/>
    <col min="5" max="5" width="24.5703125" style="1" customWidth="1"/>
    <col min="6" max="8" width="22.140625" style="1" customWidth="1"/>
    <col min="9" max="9" width="24" style="1" customWidth="1"/>
    <col min="10" max="10" width="20.85546875" style="1" customWidth="1"/>
    <col min="11" max="13" width="9.140625" style="1"/>
    <col min="14" max="14" width="11.5703125" style="2" bestFit="1" customWidth="1"/>
    <col min="15" max="16384" width="9.140625" style="1"/>
  </cols>
  <sheetData>
    <row r="1" spans="1:19" ht="102.6" customHeight="1">
      <c r="B1" s="50"/>
      <c r="C1" s="50"/>
      <c r="D1" s="50"/>
      <c r="E1" s="50"/>
      <c r="F1" s="50"/>
      <c r="G1" s="50"/>
      <c r="H1" s="50"/>
      <c r="I1" s="50"/>
    </row>
    <row r="2" spans="1:19" ht="19.5">
      <c r="B2" s="51" t="s">
        <v>156</v>
      </c>
      <c r="C2" s="51"/>
      <c r="D2" s="51"/>
      <c r="E2" s="51"/>
      <c r="F2" s="51"/>
      <c r="G2" s="51"/>
      <c r="H2" s="51"/>
      <c r="I2" s="51"/>
    </row>
    <row r="3" spans="1:19" ht="19.5">
      <c r="B3" s="52" t="s">
        <v>163</v>
      </c>
      <c r="C3" s="52"/>
      <c r="D3" s="52"/>
      <c r="E3" s="52"/>
      <c r="F3" s="52"/>
      <c r="G3" s="52"/>
      <c r="H3" s="52"/>
      <c r="I3" s="52"/>
    </row>
    <row r="4" spans="1:19">
      <c r="B4" s="53" t="s">
        <v>0</v>
      </c>
      <c r="C4" s="53"/>
      <c r="D4" s="53"/>
      <c r="E4" s="53"/>
      <c r="F4" s="53"/>
      <c r="G4" s="53"/>
      <c r="H4" s="53"/>
      <c r="I4" s="5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31.5">
      <c r="B5" s="4" t="s">
        <v>1</v>
      </c>
      <c r="C5" s="5" t="s">
        <v>161</v>
      </c>
      <c r="D5" s="36" t="s">
        <v>160</v>
      </c>
      <c r="E5" s="5" t="s">
        <v>157</v>
      </c>
      <c r="F5" s="4" t="s">
        <v>2</v>
      </c>
      <c r="G5" s="4" t="s">
        <v>164</v>
      </c>
      <c r="H5" s="4" t="s">
        <v>165</v>
      </c>
      <c r="I5" s="5" t="s">
        <v>162</v>
      </c>
    </row>
    <row r="6" spans="1:19">
      <c r="B6" s="6" t="s">
        <v>3</v>
      </c>
      <c r="C6" s="9">
        <f t="shared" ref="C6:H6" si="0">+C7+C13+C23+C33+C42+C50+C60+C65+C71</f>
        <v>12027715656</v>
      </c>
      <c r="D6" s="37">
        <f t="shared" si="0"/>
        <v>0</v>
      </c>
      <c r="E6" s="9">
        <f t="shared" si="0"/>
        <v>12027715656</v>
      </c>
      <c r="F6" s="7">
        <f t="shared" si="0"/>
        <v>562266609.18999994</v>
      </c>
      <c r="G6" s="7">
        <f t="shared" si="0"/>
        <v>692788431.17999995</v>
      </c>
      <c r="H6" s="7">
        <f t="shared" si="0"/>
        <v>762871570.88999999</v>
      </c>
      <c r="I6" s="9">
        <f>+E6-F6-G6-H6</f>
        <v>10009789044.74</v>
      </c>
      <c r="J6" s="2"/>
    </row>
    <row r="7" spans="1:19" ht="15" customHeight="1">
      <c r="B7" s="8" t="s">
        <v>4</v>
      </c>
      <c r="C7" s="9">
        <f>SUM(C8:C12)</f>
        <v>8512036243</v>
      </c>
      <c r="D7" s="37">
        <f>SUM(D8:D12)</f>
        <v>0</v>
      </c>
      <c r="E7" s="9">
        <f>SUM(E8:E12)</f>
        <v>8512036243</v>
      </c>
      <c r="F7" s="9">
        <f t="shared" ref="F7:H7" si="1">SUM(F8:F12)</f>
        <v>510221890.42999995</v>
      </c>
      <c r="G7" s="9">
        <f t="shared" si="1"/>
        <v>518344089.95000005</v>
      </c>
      <c r="H7" s="9">
        <f t="shared" si="1"/>
        <v>519495039.69</v>
      </c>
      <c r="I7" s="9">
        <f>+E7-F7-G7-H7</f>
        <v>6963975222.9300003</v>
      </c>
      <c r="K7" s="10"/>
    </row>
    <row r="8" spans="1:19" ht="15" customHeight="1">
      <c r="A8" s="1" t="s">
        <v>5</v>
      </c>
      <c r="B8" s="11" t="s">
        <v>6</v>
      </c>
      <c r="C8" s="12">
        <v>6278917476</v>
      </c>
      <c r="D8" s="38">
        <v>0</v>
      </c>
      <c r="E8" s="12">
        <f>+C8+D8</f>
        <v>6278917476</v>
      </c>
      <c r="F8" s="12">
        <v>436741474.02999997</v>
      </c>
      <c r="G8" s="12">
        <v>444899662.86000001</v>
      </c>
      <c r="H8" s="12">
        <v>445386672.94</v>
      </c>
      <c r="I8" s="12">
        <f>+E8-F8-G8-H8</f>
        <v>4951889666.170001</v>
      </c>
      <c r="K8" s="13"/>
    </row>
    <row r="9" spans="1:19" ht="15" customHeight="1">
      <c r="A9" s="1" t="s">
        <v>7</v>
      </c>
      <c r="B9" s="11" t="s">
        <v>8</v>
      </c>
      <c r="C9" s="12">
        <v>1225038519</v>
      </c>
      <c r="D9" s="38">
        <v>0</v>
      </c>
      <c r="E9" s="12">
        <f t="shared" ref="E9:E12" si="2">+C9+D9</f>
        <v>1225038519</v>
      </c>
      <c r="F9" s="12">
        <v>6521000</v>
      </c>
      <c r="G9" s="12">
        <v>6706615.6799999997</v>
      </c>
      <c r="H9" s="12">
        <v>6602000</v>
      </c>
      <c r="I9" s="12">
        <f t="shared" ref="I9:I12" si="3">+E9-F9-G9-H9</f>
        <v>1205208903.3199999</v>
      </c>
      <c r="K9" s="13"/>
    </row>
    <row r="10" spans="1:19" ht="15" customHeight="1">
      <c r="A10" s="1" t="s">
        <v>9</v>
      </c>
      <c r="B10" s="11" t="s">
        <v>10</v>
      </c>
      <c r="C10" s="12">
        <v>50000</v>
      </c>
      <c r="D10" s="38">
        <v>0</v>
      </c>
      <c r="E10" s="12">
        <f t="shared" si="2"/>
        <v>50000</v>
      </c>
      <c r="F10" s="12">
        <v>0</v>
      </c>
      <c r="G10" s="12">
        <v>0</v>
      </c>
      <c r="H10" s="12">
        <v>0</v>
      </c>
      <c r="I10" s="12">
        <f t="shared" si="3"/>
        <v>50000</v>
      </c>
      <c r="K10" s="13"/>
    </row>
    <row r="11" spans="1:19" ht="15" customHeight="1">
      <c r="A11" s="1" t="s">
        <v>11</v>
      </c>
      <c r="B11" s="11" t="s">
        <v>12</v>
      </c>
      <c r="C11" s="12">
        <v>30000000</v>
      </c>
      <c r="D11" s="38">
        <v>0</v>
      </c>
      <c r="E11" s="12">
        <f t="shared" si="2"/>
        <v>30000000</v>
      </c>
      <c r="F11" s="12">
        <v>0</v>
      </c>
      <c r="G11" s="12">
        <v>0</v>
      </c>
      <c r="H11" s="12">
        <v>0</v>
      </c>
      <c r="I11" s="12">
        <f t="shared" si="3"/>
        <v>30000000</v>
      </c>
    </row>
    <row r="12" spans="1:19" ht="15" customHeight="1">
      <c r="A12" s="1" t="s">
        <v>13</v>
      </c>
      <c r="B12" s="11" t="s">
        <v>14</v>
      </c>
      <c r="C12" s="12">
        <v>978030248</v>
      </c>
      <c r="D12" s="38">
        <v>0</v>
      </c>
      <c r="E12" s="12">
        <f t="shared" si="2"/>
        <v>978030248</v>
      </c>
      <c r="F12" s="12">
        <v>66959416.399999999</v>
      </c>
      <c r="G12" s="12">
        <v>66737811.409999996</v>
      </c>
      <c r="H12" s="12">
        <v>67506366.75</v>
      </c>
      <c r="I12" s="12">
        <f t="shared" si="3"/>
        <v>776826653.44000006</v>
      </c>
      <c r="K12" s="13"/>
    </row>
    <row r="13" spans="1:19" ht="15" customHeight="1">
      <c r="B13" s="8" t="s">
        <v>15</v>
      </c>
      <c r="C13" s="9">
        <f>SUM(C14:C22)</f>
        <v>2389124243</v>
      </c>
      <c r="D13" s="37">
        <f t="shared" ref="D13" si="4">SUM(D14:D22)</f>
        <v>-108316551.06999999</v>
      </c>
      <c r="E13" s="9">
        <f>SUM(E14:E22)</f>
        <v>2280807691.9299998</v>
      </c>
      <c r="F13" s="9">
        <f t="shared" ref="F13:H13" si="5">SUM(F14:F22)</f>
        <v>52044718.760000005</v>
      </c>
      <c r="G13" s="9">
        <f t="shared" si="5"/>
        <v>100189356.12</v>
      </c>
      <c r="H13" s="9">
        <f t="shared" si="5"/>
        <v>125725818.61</v>
      </c>
      <c r="I13" s="9">
        <f>+E13-F13-G13-H13</f>
        <v>2002847798.4399998</v>
      </c>
      <c r="K13" s="10"/>
    </row>
    <row r="14" spans="1:19" ht="15" customHeight="1">
      <c r="A14" s="1" t="s">
        <v>16</v>
      </c>
      <c r="B14" s="11" t="s">
        <v>17</v>
      </c>
      <c r="C14" s="12">
        <v>116104232</v>
      </c>
      <c r="D14" s="38">
        <v>0</v>
      </c>
      <c r="E14" s="12">
        <f t="shared" ref="E14" si="6">+C14+D14</f>
        <v>116104232</v>
      </c>
      <c r="F14" s="12">
        <v>18457687.07</v>
      </c>
      <c r="G14" s="12">
        <v>6248873.6100000003</v>
      </c>
      <c r="H14" s="12">
        <v>28556841.960000001</v>
      </c>
      <c r="I14" s="12">
        <f>+E14-F14-G14-H14</f>
        <v>62840829.360000007</v>
      </c>
      <c r="K14" s="13"/>
    </row>
    <row r="15" spans="1:19" ht="15" customHeight="1">
      <c r="A15" s="1" t="s">
        <v>18</v>
      </c>
      <c r="B15" s="11" t="s">
        <v>19</v>
      </c>
      <c r="C15" s="12">
        <v>6200073</v>
      </c>
      <c r="D15" s="38">
        <v>28515375</v>
      </c>
      <c r="E15" s="12">
        <f t="shared" ref="E15:E22" si="7">+C15+D15</f>
        <v>34715448</v>
      </c>
      <c r="F15" s="12">
        <v>0</v>
      </c>
      <c r="G15" s="12">
        <v>5440600</v>
      </c>
      <c r="H15" s="12">
        <v>1003000</v>
      </c>
      <c r="I15" s="12">
        <f t="shared" ref="I15:I22" si="8">+E15-F15-G15-H15</f>
        <v>28271848</v>
      </c>
      <c r="K15" s="13"/>
    </row>
    <row r="16" spans="1:19" ht="15" customHeight="1">
      <c r="A16" s="1" t="s">
        <v>20</v>
      </c>
      <c r="B16" s="11" t="s">
        <v>21</v>
      </c>
      <c r="C16" s="12">
        <v>30050000</v>
      </c>
      <c r="D16" s="38">
        <v>0</v>
      </c>
      <c r="E16" s="12">
        <f t="shared" si="7"/>
        <v>30050000</v>
      </c>
      <c r="F16" s="12">
        <v>330915</v>
      </c>
      <c r="G16" s="12">
        <v>2596332.5499999998</v>
      </c>
      <c r="H16" s="12">
        <v>2596336.23</v>
      </c>
      <c r="I16" s="12">
        <f t="shared" si="8"/>
        <v>24526416.219999999</v>
      </c>
      <c r="K16" s="13"/>
    </row>
    <row r="17" spans="1:11" ht="15" customHeight="1">
      <c r="A17" s="1" t="s">
        <v>22</v>
      </c>
      <c r="B17" s="11" t="s">
        <v>23</v>
      </c>
      <c r="C17" s="12">
        <v>1600000</v>
      </c>
      <c r="D17" s="38">
        <v>0</v>
      </c>
      <c r="E17" s="12">
        <f t="shared" si="7"/>
        <v>1600000</v>
      </c>
      <c r="F17" s="12">
        <v>500000</v>
      </c>
      <c r="G17" s="12">
        <v>0</v>
      </c>
      <c r="H17" s="12">
        <v>500000</v>
      </c>
      <c r="I17" s="12">
        <f>+E17-F17-G17-H17</f>
        <v>600000</v>
      </c>
      <c r="K17" s="13"/>
    </row>
    <row r="18" spans="1:11" ht="15" customHeight="1">
      <c r="A18" s="1" t="s">
        <v>24</v>
      </c>
      <c r="B18" s="11" t="s">
        <v>25</v>
      </c>
      <c r="C18" s="12">
        <v>272614081</v>
      </c>
      <c r="D18" s="38">
        <v>11291554.369999999</v>
      </c>
      <c r="E18" s="12">
        <f t="shared" si="7"/>
        <v>283905635.37</v>
      </c>
      <c r="F18" s="12">
        <v>11489739.59</v>
      </c>
      <c r="G18" s="12">
        <v>21614017.07</v>
      </c>
      <c r="H18" s="12">
        <v>23608765.57</v>
      </c>
      <c r="I18" s="12">
        <f t="shared" si="8"/>
        <v>227193113.14000005</v>
      </c>
      <c r="K18" s="13"/>
    </row>
    <row r="19" spans="1:11" ht="15" customHeight="1">
      <c r="A19" s="1" t="s">
        <v>26</v>
      </c>
      <c r="B19" s="11" t="s">
        <v>27</v>
      </c>
      <c r="C19" s="12">
        <v>951000000</v>
      </c>
      <c r="D19" s="38">
        <v>-352770614</v>
      </c>
      <c r="E19" s="12">
        <f t="shared" si="7"/>
        <v>598229386</v>
      </c>
      <c r="F19" s="12">
        <v>21266377.100000001</v>
      </c>
      <c r="G19" s="12">
        <v>43918662.280000001</v>
      </c>
      <c r="H19" s="12">
        <v>37112925.18</v>
      </c>
      <c r="I19" s="12">
        <f t="shared" si="8"/>
        <v>495931421.44</v>
      </c>
      <c r="K19" s="13"/>
    </row>
    <row r="20" spans="1:11" ht="15" customHeight="1">
      <c r="A20" s="1" t="s">
        <v>28</v>
      </c>
      <c r="B20" s="11" t="s">
        <v>29</v>
      </c>
      <c r="C20" s="12">
        <v>18632375</v>
      </c>
      <c r="D20" s="38">
        <v>60200000</v>
      </c>
      <c r="E20" s="12">
        <f t="shared" si="7"/>
        <v>78832375</v>
      </c>
      <c r="F20" s="12">
        <v>0</v>
      </c>
      <c r="G20" s="12">
        <v>1174473.3899999999</v>
      </c>
      <c r="H20" s="12">
        <v>857840.26</v>
      </c>
      <c r="I20" s="12">
        <f t="shared" si="8"/>
        <v>76800061.349999994</v>
      </c>
      <c r="K20" s="13"/>
    </row>
    <row r="21" spans="1:11" ht="15" customHeight="1">
      <c r="A21" s="1" t="s">
        <v>30</v>
      </c>
      <c r="B21" s="11" t="s">
        <v>31</v>
      </c>
      <c r="C21" s="12">
        <v>985389942</v>
      </c>
      <c r="D21" s="38">
        <v>15923387.4</v>
      </c>
      <c r="E21" s="12">
        <f t="shared" si="7"/>
        <v>1001313329.4</v>
      </c>
      <c r="F21" s="12">
        <v>0</v>
      </c>
      <c r="G21" s="12">
        <v>17681190</v>
      </c>
      <c r="H21" s="12">
        <v>30758442.77</v>
      </c>
      <c r="I21" s="12">
        <f t="shared" si="8"/>
        <v>952873696.63</v>
      </c>
      <c r="K21" s="13"/>
    </row>
    <row r="22" spans="1:11" ht="15" customHeight="1">
      <c r="A22" s="1" t="s">
        <v>32</v>
      </c>
      <c r="B22" s="11" t="s">
        <v>33</v>
      </c>
      <c r="C22" s="12">
        <v>7533540</v>
      </c>
      <c r="D22" s="38">
        <v>128523746.16</v>
      </c>
      <c r="E22" s="12">
        <f t="shared" si="7"/>
        <v>136057286.16</v>
      </c>
      <c r="F22" s="12">
        <v>0</v>
      </c>
      <c r="G22" s="12">
        <v>1515207.22</v>
      </c>
      <c r="H22" s="12">
        <v>731666.64</v>
      </c>
      <c r="I22" s="12">
        <f t="shared" si="8"/>
        <v>133810412.3</v>
      </c>
      <c r="K22" s="13"/>
    </row>
    <row r="23" spans="1:11" ht="15" customHeight="1">
      <c r="B23" s="8" t="s">
        <v>34</v>
      </c>
      <c r="C23" s="9">
        <f t="shared" ref="C23:D23" si="9">SUM(C24:C32)</f>
        <v>1013104244</v>
      </c>
      <c r="D23" s="37">
        <f t="shared" si="9"/>
        <v>-233893763.56999999</v>
      </c>
      <c r="E23" s="9">
        <f t="shared" ref="E23:H23" si="10">SUM(E24:E32)</f>
        <v>779210480.43000007</v>
      </c>
      <c r="F23" s="9">
        <f t="shared" si="10"/>
        <v>0</v>
      </c>
      <c r="G23" s="9">
        <f t="shared" si="10"/>
        <v>65009556.049999997</v>
      </c>
      <c r="H23" s="9">
        <f t="shared" si="10"/>
        <v>98043470.420000002</v>
      </c>
      <c r="I23" s="9">
        <f>+E23-F23-G23-H23</f>
        <v>616157453.96000016</v>
      </c>
      <c r="K23" s="10"/>
    </row>
    <row r="24" spans="1:11" ht="15" customHeight="1">
      <c r="A24" s="1" t="s">
        <v>35</v>
      </c>
      <c r="B24" s="11" t="s">
        <v>36</v>
      </c>
      <c r="C24" s="12">
        <v>887450141</v>
      </c>
      <c r="D24" s="38">
        <v>-322328720.11000001</v>
      </c>
      <c r="E24" s="12">
        <f t="shared" ref="E24:E32" si="11">+C24+D24</f>
        <v>565121420.88999999</v>
      </c>
      <c r="F24" s="12">
        <v>0</v>
      </c>
      <c r="G24" s="12">
        <v>48889482.229999997</v>
      </c>
      <c r="H24" s="12">
        <v>52032359.689999998</v>
      </c>
      <c r="I24" s="12">
        <f>+E24-F24-G24-H24</f>
        <v>464199578.96999997</v>
      </c>
      <c r="K24" s="13"/>
    </row>
    <row r="25" spans="1:11" ht="15" customHeight="1">
      <c r="A25" s="1" t="s">
        <v>37</v>
      </c>
      <c r="B25" s="11" t="s">
        <v>38</v>
      </c>
      <c r="C25" s="12">
        <v>5226452</v>
      </c>
      <c r="D25" s="38">
        <v>1867912</v>
      </c>
      <c r="E25" s="12">
        <f t="shared" si="11"/>
        <v>7094364</v>
      </c>
      <c r="F25" s="12">
        <v>0</v>
      </c>
      <c r="G25" s="12">
        <v>3585725</v>
      </c>
      <c r="H25" s="12">
        <v>409852.48</v>
      </c>
      <c r="I25" s="12">
        <f t="shared" ref="I25:I32" si="12">+E25-F25-G25-H25</f>
        <v>3098786.52</v>
      </c>
      <c r="K25" s="13"/>
    </row>
    <row r="26" spans="1:11" ht="15" customHeight="1">
      <c r="A26" s="1" t="s">
        <v>39</v>
      </c>
      <c r="B26" s="11" t="s">
        <v>40</v>
      </c>
      <c r="C26" s="12">
        <v>8715806</v>
      </c>
      <c r="D26" s="38">
        <v>46001385.469999999</v>
      </c>
      <c r="E26" s="12">
        <f t="shared" si="11"/>
        <v>54717191.469999999</v>
      </c>
      <c r="F26" s="12">
        <v>0</v>
      </c>
      <c r="G26" s="12">
        <v>0</v>
      </c>
      <c r="H26" s="12">
        <v>22032600.609999999</v>
      </c>
      <c r="I26" s="12">
        <f t="shared" si="12"/>
        <v>32684590.859999999</v>
      </c>
      <c r="K26" s="13"/>
    </row>
    <row r="27" spans="1:11" ht="15" customHeight="1">
      <c r="A27" s="1" t="s">
        <v>41</v>
      </c>
      <c r="B27" s="11" t="s">
        <v>42</v>
      </c>
      <c r="C27" s="12">
        <v>1350236</v>
      </c>
      <c r="D27" s="38">
        <v>0</v>
      </c>
      <c r="E27" s="12">
        <f t="shared" si="11"/>
        <v>1350236</v>
      </c>
      <c r="F27" s="12">
        <v>0</v>
      </c>
      <c r="G27" s="12">
        <v>0</v>
      </c>
      <c r="H27" s="12">
        <v>0</v>
      </c>
      <c r="I27" s="12">
        <f t="shared" si="12"/>
        <v>1350236</v>
      </c>
      <c r="K27" s="13"/>
    </row>
    <row r="28" spans="1:11" ht="15" customHeight="1">
      <c r="A28" s="1" t="s">
        <v>43</v>
      </c>
      <c r="B28" s="11" t="s">
        <v>44</v>
      </c>
      <c r="C28" s="12">
        <v>1402703</v>
      </c>
      <c r="D28" s="38">
        <v>5192000</v>
      </c>
      <c r="E28" s="12">
        <f t="shared" si="11"/>
        <v>6594703</v>
      </c>
      <c r="F28" s="12">
        <v>0</v>
      </c>
      <c r="G28" s="12">
        <v>0</v>
      </c>
      <c r="H28" s="12">
        <v>5192000</v>
      </c>
      <c r="I28" s="12">
        <f t="shared" si="12"/>
        <v>1402703</v>
      </c>
      <c r="K28" s="13"/>
    </row>
    <row r="29" spans="1:11" ht="15" customHeight="1">
      <c r="A29" s="1" t="s">
        <v>45</v>
      </c>
      <c r="B29" s="11" t="s">
        <v>46</v>
      </c>
      <c r="C29" s="12">
        <v>713484</v>
      </c>
      <c r="D29" s="38">
        <v>932182</v>
      </c>
      <c r="E29" s="12">
        <f t="shared" si="11"/>
        <v>1645666</v>
      </c>
      <c r="F29" s="12">
        <v>0</v>
      </c>
      <c r="G29" s="12">
        <v>0</v>
      </c>
      <c r="H29" s="12">
        <v>0</v>
      </c>
      <c r="I29" s="12">
        <f t="shared" si="12"/>
        <v>1645666</v>
      </c>
      <c r="K29" s="13"/>
    </row>
    <row r="30" spans="1:11" ht="15" customHeight="1">
      <c r="A30" s="1" t="s">
        <v>47</v>
      </c>
      <c r="B30" s="11" t="s">
        <v>48</v>
      </c>
      <c r="C30" s="12">
        <v>43916829</v>
      </c>
      <c r="D30" s="38">
        <v>15188050</v>
      </c>
      <c r="E30" s="12">
        <f t="shared" si="11"/>
        <v>59104879</v>
      </c>
      <c r="F30" s="12">
        <v>0</v>
      </c>
      <c r="G30" s="12">
        <v>6643540.9299999997</v>
      </c>
      <c r="H30" s="12">
        <v>10585347.800000001</v>
      </c>
      <c r="I30" s="12">
        <f t="shared" si="12"/>
        <v>41875990.269999996</v>
      </c>
      <c r="K30" s="13"/>
    </row>
    <row r="31" spans="1:11" ht="15" customHeight="1">
      <c r="A31" s="1" t="s">
        <v>49</v>
      </c>
      <c r="B31" s="11" t="s">
        <v>50</v>
      </c>
      <c r="C31" s="12">
        <v>250</v>
      </c>
      <c r="D31" s="38">
        <v>0</v>
      </c>
      <c r="E31" s="12">
        <f t="shared" si="11"/>
        <v>250</v>
      </c>
      <c r="F31" s="12">
        <v>0</v>
      </c>
      <c r="G31" s="12">
        <v>0</v>
      </c>
      <c r="H31" s="12">
        <v>0</v>
      </c>
      <c r="I31" s="12">
        <f t="shared" si="12"/>
        <v>250</v>
      </c>
      <c r="K31" s="13"/>
    </row>
    <row r="32" spans="1:11">
      <c r="A32" s="1" t="s">
        <v>51</v>
      </c>
      <c r="B32" s="11" t="s">
        <v>52</v>
      </c>
      <c r="C32" s="12">
        <v>64328343</v>
      </c>
      <c r="D32" s="38">
        <v>19253427.07</v>
      </c>
      <c r="E32" s="12">
        <f t="shared" si="11"/>
        <v>83581770.069999993</v>
      </c>
      <c r="F32" s="12">
        <v>0</v>
      </c>
      <c r="G32" s="12">
        <v>5890807.8899999997</v>
      </c>
      <c r="H32" s="12">
        <v>7791309.8399999999</v>
      </c>
      <c r="I32" s="12">
        <f t="shared" si="12"/>
        <v>69899652.339999989</v>
      </c>
      <c r="K32" s="13"/>
    </row>
    <row r="33" spans="1:11">
      <c r="B33" s="8" t="s">
        <v>53</v>
      </c>
      <c r="C33" s="9">
        <f t="shared" ref="C33:E33" si="13">SUM(C34:C41)</f>
        <v>500000</v>
      </c>
      <c r="D33" s="37">
        <f t="shared" si="13"/>
        <v>0</v>
      </c>
      <c r="E33" s="9">
        <f t="shared" si="13"/>
        <v>500000</v>
      </c>
      <c r="F33" s="9">
        <f>SUM(F34:F41)</f>
        <v>0</v>
      </c>
      <c r="G33" s="9">
        <f>SUM(G34:G41)</f>
        <v>0</v>
      </c>
      <c r="H33" s="9">
        <f>SUM(H34:H41)</f>
        <v>0</v>
      </c>
      <c r="I33" s="9">
        <f>+E33-F33-G33</f>
        <v>500000</v>
      </c>
      <c r="K33" s="10"/>
    </row>
    <row r="34" spans="1:11" ht="15" customHeight="1" outlineLevel="3">
      <c r="A34" s="1" t="s">
        <v>54</v>
      </c>
      <c r="B34" s="11" t="s">
        <v>55</v>
      </c>
      <c r="C34" s="12">
        <v>500000</v>
      </c>
      <c r="D34" s="38">
        <v>0</v>
      </c>
      <c r="E34" s="12">
        <f t="shared" ref="E34" si="14">+C34+D34</f>
        <v>500000</v>
      </c>
      <c r="F34" s="12">
        <v>0</v>
      </c>
      <c r="G34" s="12">
        <v>0</v>
      </c>
      <c r="H34" s="12">
        <v>0</v>
      </c>
      <c r="I34" s="12">
        <f>+E34-F34-G34-H34</f>
        <v>500000</v>
      </c>
      <c r="K34" s="13"/>
    </row>
    <row r="35" spans="1:11" ht="15" customHeight="1" outlineLevel="3">
      <c r="A35" s="1" t="s">
        <v>56</v>
      </c>
      <c r="B35" s="11" t="s">
        <v>57</v>
      </c>
      <c r="C35" s="12">
        <v>0</v>
      </c>
      <c r="D35" s="38">
        <v>0</v>
      </c>
      <c r="E35" s="12">
        <v>0</v>
      </c>
      <c r="F35" s="12">
        <v>0</v>
      </c>
      <c r="G35" s="12">
        <v>0</v>
      </c>
      <c r="H35" s="12">
        <v>0</v>
      </c>
      <c r="I35" s="12">
        <f t="shared" ref="I35:I41" si="15">+E35-F35-G35</f>
        <v>0</v>
      </c>
      <c r="K35" s="13"/>
    </row>
    <row r="36" spans="1:11" ht="15" customHeight="1" outlineLevel="3">
      <c r="A36" s="1" t="s">
        <v>58</v>
      </c>
      <c r="B36" s="11" t="s">
        <v>59</v>
      </c>
      <c r="C36" s="12">
        <v>0</v>
      </c>
      <c r="D36" s="38">
        <v>0</v>
      </c>
      <c r="E36" s="12">
        <v>0</v>
      </c>
      <c r="F36" s="12">
        <v>0</v>
      </c>
      <c r="G36" s="12">
        <v>0</v>
      </c>
      <c r="H36" s="12">
        <v>0</v>
      </c>
      <c r="I36" s="12">
        <f t="shared" si="15"/>
        <v>0</v>
      </c>
      <c r="K36" s="13"/>
    </row>
    <row r="37" spans="1:11" ht="15" customHeight="1" outlineLevel="3">
      <c r="A37" s="1" t="s">
        <v>60</v>
      </c>
      <c r="B37" s="11" t="s">
        <v>61</v>
      </c>
      <c r="C37" s="12">
        <v>0</v>
      </c>
      <c r="D37" s="38">
        <v>0</v>
      </c>
      <c r="E37" s="12">
        <v>0</v>
      </c>
      <c r="F37" s="12">
        <v>0</v>
      </c>
      <c r="G37" s="12">
        <v>0</v>
      </c>
      <c r="H37" s="12">
        <v>0</v>
      </c>
      <c r="I37" s="12">
        <f t="shared" si="15"/>
        <v>0</v>
      </c>
      <c r="K37" s="13"/>
    </row>
    <row r="38" spans="1:11" ht="15" customHeight="1" outlineLevel="3">
      <c r="A38" s="1" t="s">
        <v>62</v>
      </c>
      <c r="B38" s="11" t="s">
        <v>63</v>
      </c>
      <c r="C38" s="12">
        <v>0</v>
      </c>
      <c r="D38" s="38">
        <v>0</v>
      </c>
      <c r="E38" s="12">
        <v>0</v>
      </c>
      <c r="F38" s="12">
        <v>0</v>
      </c>
      <c r="G38" s="12">
        <v>0</v>
      </c>
      <c r="H38" s="12">
        <v>0</v>
      </c>
      <c r="I38" s="12">
        <f t="shared" si="15"/>
        <v>0</v>
      </c>
      <c r="K38" s="13"/>
    </row>
    <row r="39" spans="1:11" ht="15" customHeight="1" outlineLevel="3">
      <c r="A39" s="1" t="s">
        <v>64</v>
      </c>
      <c r="B39" s="11" t="s">
        <v>65</v>
      </c>
      <c r="C39" s="12">
        <v>0</v>
      </c>
      <c r="D39" s="38">
        <v>0</v>
      </c>
      <c r="E39" s="12">
        <v>0</v>
      </c>
      <c r="F39" s="12">
        <v>0</v>
      </c>
      <c r="G39" s="12">
        <v>0</v>
      </c>
      <c r="H39" s="12">
        <v>0</v>
      </c>
      <c r="I39" s="12">
        <f t="shared" si="15"/>
        <v>0</v>
      </c>
      <c r="K39" s="13"/>
    </row>
    <row r="40" spans="1:11" ht="15" customHeight="1" outlineLevel="3">
      <c r="A40" s="1" t="s">
        <v>66</v>
      </c>
      <c r="B40" s="11" t="s">
        <v>67</v>
      </c>
      <c r="C40" s="12">
        <v>0</v>
      </c>
      <c r="D40" s="38">
        <v>0</v>
      </c>
      <c r="E40" s="12">
        <v>0</v>
      </c>
      <c r="F40" s="12">
        <v>0</v>
      </c>
      <c r="G40" s="12">
        <v>0</v>
      </c>
      <c r="H40" s="12">
        <v>0</v>
      </c>
      <c r="I40" s="12">
        <f t="shared" si="15"/>
        <v>0</v>
      </c>
      <c r="K40" s="13"/>
    </row>
    <row r="41" spans="1:11" ht="15" customHeight="1" outlineLevel="3">
      <c r="A41" s="1" t="s">
        <v>68</v>
      </c>
      <c r="B41" s="11" t="s">
        <v>69</v>
      </c>
      <c r="C41" s="12">
        <v>0</v>
      </c>
      <c r="D41" s="38">
        <v>0</v>
      </c>
      <c r="E41" s="12">
        <v>0</v>
      </c>
      <c r="F41" s="12">
        <v>0</v>
      </c>
      <c r="G41" s="12">
        <v>0</v>
      </c>
      <c r="H41" s="12">
        <v>0</v>
      </c>
      <c r="I41" s="12">
        <f t="shared" si="15"/>
        <v>0</v>
      </c>
      <c r="K41" s="13"/>
    </row>
    <row r="42" spans="1:11" ht="15" customHeight="1">
      <c r="B42" s="8" t="s">
        <v>70</v>
      </c>
      <c r="C42" s="9">
        <f t="shared" ref="C42:E42" si="16">SUM(C43:C49)</f>
        <v>0</v>
      </c>
      <c r="D42" s="37">
        <f t="shared" si="16"/>
        <v>0</v>
      </c>
      <c r="E42" s="9">
        <f t="shared" si="16"/>
        <v>0</v>
      </c>
      <c r="F42" s="9">
        <f>SUM(F43:F49)</f>
        <v>0</v>
      </c>
      <c r="G42" s="9">
        <f>SUM(G43:G49)</f>
        <v>0</v>
      </c>
      <c r="H42" s="9">
        <f>SUM(H43:H49)</f>
        <v>0</v>
      </c>
      <c r="I42" s="9">
        <f>+E42-F42-G42</f>
        <v>0</v>
      </c>
      <c r="K42" s="10"/>
    </row>
    <row r="43" spans="1:11" ht="15" customHeight="1" outlineLevel="1">
      <c r="A43" s="1" t="s">
        <v>71</v>
      </c>
      <c r="B43" s="11" t="s">
        <v>72</v>
      </c>
      <c r="C43" s="12">
        <v>0</v>
      </c>
      <c r="D43" s="38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f>+E43-F43-G43</f>
        <v>0</v>
      </c>
      <c r="K43" s="13"/>
    </row>
    <row r="44" spans="1:11" ht="15" customHeight="1" outlineLevel="1">
      <c r="A44" s="1" t="s">
        <v>73</v>
      </c>
      <c r="B44" s="11" t="s">
        <v>74</v>
      </c>
      <c r="C44" s="12">
        <v>0</v>
      </c>
      <c r="D44" s="38">
        <v>0</v>
      </c>
      <c r="E44" s="12">
        <v>0</v>
      </c>
      <c r="F44" s="12">
        <v>0</v>
      </c>
      <c r="G44" s="12">
        <v>0</v>
      </c>
      <c r="H44" s="12">
        <v>0</v>
      </c>
      <c r="I44" s="12">
        <f t="shared" ref="I44:I49" si="17">+E44-F44-G44</f>
        <v>0</v>
      </c>
      <c r="K44" s="13"/>
    </row>
    <row r="45" spans="1:11" ht="15" customHeight="1" outlineLevel="1">
      <c r="A45" s="1" t="s">
        <v>75</v>
      </c>
      <c r="B45" s="11" t="s">
        <v>76</v>
      </c>
      <c r="C45" s="12">
        <v>0</v>
      </c>
      <c r="D45" s="38">
        <v>0</v>
      </c>
      <c r="E45" s="12">
        <v>0</v>
      </c>
      <c r="F45" s="12">
        <v>0</v>
      </c>
      <c r="G45" s="12">
        <v>0</v>
      </c>
      <c r="H45" s="12">
        <v>0</v>
      </c>
      <c r="I45" s="12">
        <f t="shared" si="17"/>
        <v>0</v>
      </c>
      <c r="K45" s="13"/>
    </row>
    <row r="46" spans="1:11" ht="15" customHeight="1" outlineLevel="1">
      <c r="A46" s="1" t="s">
        <v>77</v>
      </c>
      <c r="B46" s="11" t="s">
        <v>78</v>
      </c>
      <c r="C46" s="12">
        <v>0</v>
      </c>
      <c r="D46" s="38">
        <v>0</v>
      </c>
      <c r="E46" s="12">
        <v>0</v>
      </c>
      <c r="F46" s="12">
        <v>0</v>
      </c>
      <c r="G46" s="12">
        <v>0</v>
      </c>
      <c r="H46" s="12">
        <v>0</v>
      </c>
      <c r="I46" s="12">
        <f t="shared" si="17"/>
        <v>0</v>
      </c>
      <c r="K46" s="13"/>
    </row>
    <row r="47" spans="1:11" ht="15" customHeight="1" outlineLevel="1">
      <c r="A47" s="1" t="s">
        <v>79</v>
      </c>
      <c r="B47" s="11" t="s">
        <v>80</v>
      </c>
      <c r="C47" s="12">
        <v>0</v>
      </c>
      <c r="D47" s="38">
        <v>0</v>
      </c>
      <c r="E47" s="12">
        <v>0</v>
      </c>
      <c r="F47" s="12">
        <v>0</v>
      </c>
      <c r="G47" s="12">
        <v>0</v>
      </c>
      <c r="H47" s="12">
        <v>0</v>
      </c>
      <c r="I47" s="12">
        <f t="shared" si="17"/>
        <v>0</v>
      </c>
      <c r="K47" s="13"/>
    </row>
    <row r="48" spans="1:11" ht="15" customHeight="1" outlineLevel="1">
      <c r="A48" s="1" t="s">
        <v>81</v>
      </c>
      <c r="B48" s="11" t="s">
        <v>82</v>
      </c>
      <c r="C48" s="12">
        <v>0</v>
      </c>
      <c r="D48" s="38">
        <v>0</v>
      </c>
      <c r="E48" s="12">
        <v>0</v>
      </c>
      <c r="F48" s="12">
        <v>0</v>
      </c>
      <c r="G48" s="12">
        <v>0</v>
      </c>
      <c r="H48" s="12">
        <v>0</v>
      </c>
      <c r="I48" s="12">
        <f t="shared" si="17"/>
        <v>0</v>
      </c>
      <c r="K48" s="13"/>
    </row>
    <row r="49" spans="1:11" ht="15" customHeight="1" outlineLevel="1">
      <c r="A49" s="1" t="s">
        <v>83</v>
      </c>
      <c r="B49" s="11" t="s">
        <v>84</v>
      </c>
      <c r="C49" s="12">
        <v>0</v>
      </c>
      <c r="D49" s="38">
        <v>0</v>
      </c>
      <c r="E49" s="12">
        <v>0</v>
      </c>
      <c r="F49" s="12">
        <v>0</v>
      </c>
      <c r="G49" s="12">
        <v>0</v>
      </c>
      <c r="H49" s="12">
        <v>0</v>
      </c>
      <c r="I49" s="12">
        <f t="shared" si="17"/>
        <v>0</v>
      </c>
      <c r="K49" s="13"/>
    </row>
    <row r="50" spans="1:11" ht="15" customHeight="1">
      <c r="B50" s="8" t="s">
        <v>85</v>
      </c>
      <c r="C50" s="9">
        <f t="shared" ref="C50:E50" si="18">SUM(C51:C59)</f>
        <v>73695881</v>
      </c>
      <c r="D50" s="37">
        <f t="shared" si="18"/>
        <v>187915359.63999999</v>
      </c>
      <c r="E50" s="9">
        <f t="shared" si="18"/>
        <v>261611240.63999999</v>
      </c>
      <c r="F50" s="9">
        <f t="shared" ref="F50:H50" si="19">SUM(F51:F59)</f>
        <v>0</v>
      </c>
      <c r="G50" s="9">
        <f t="shared" si="19"/>
        <v>7512886.5200000005</v>
      </c>
      <c r="H50" s="9">
        <f t="shared" si="19"/>
        <v>17647705.32</v>
      </c>
      <c r="I50" s="9">
        <f>+E50-F50-G50-H50</f>
        <v>236450648.79999998</v>
      </c>
      <c r="K50" s="10"/>
    </row>
    <row r="51" spans="1:11" ht="15" customHeight="1" outlineLevel="1">
      <c r="A51" s="1" t="s">
        <v>86</v>
      </c>
      <c r="B51" s="11" t="s">
        <v>87</v>
      </c>
      <c r="C51" s="12">
        <v>33833200</v>
      </c>
      <c r="D51" s="38">
        <v>52357784.780000001</v>
      </c>
      <c r="E51" s="12">
        <f t="shared" ref="E51:E59" si="20">+C51+D51</f>
        <v>86190984.780000001</v>
      </c>
      <c r="F51" s="12">
        <v>0</v>
      </c>
      <c r="G51" s="12">
        <v>7505606.8600000003</v>
      </c>
      <c r="H51" s="12">
        <v>12066303.119999999</v>
      </c>
      <c r="I51" s="12">
        <f>+E51-F51-G51-H51</f>
        <v>66619074.800000004</v>
      </c>
      <c r="K51" s="13"/>
    </row>
    <row r="52" spans="1:11" ht="15" customHeight="1" outlineLevel="1">
      <c r="A52" s="1" t="s">
        <v>88</v>
      </c>
      <c r="B52" s="11" t="s">
        <v>89</v>
      </c>
      <c r="C52" s="12">
        <v>6158338</v>
      </c>
      <c r="D52" s="38">
        <v>0</v>
      </c>
      <c r="E52" s="12">
        <f t="shared" si="20"/>
        <v>6158338</v>
      </c>
      <c r="F52" s="12">
        <v>0</v>
      </c>
      <c r="G52" s="12">
        <v>0</v>
      </c>
      <c r="H52" s="12">
        <v>1201049.83</v>
      </c>
      <c r="I52" s="12">
        <f t="shared" ref="I52:I59" si="21">+E52-F52-G52-H52</f>
        <v>4957288.17</v>
      </c>
      <c r="K52" s="13"/>
    </row>
    <row r="53" spans="1:11" ht="15" customHeight="1" outlineLevel="1">
      <c r="A53" s="1" t="s">
        <v>90</v>
      </c>
      <c r="B53" s="11" t="s">
        <v>91</v>
      </c>
      <c r="C53" s="12">
        <v>2783166</v>
      </c>
      <c r="D53" s="38">
        <v>0</v>
      </c>
      <c r="E53" s="12">
        <f t="shared" si="20"/>
        <v>2783166</v>
      </c>
      <c r="F53" s="12">
        <v>0</v>
      </c>
      <c r="G53" s="12">
        <v>0</v>
      </c>
      <c r="H53" s="12">
        <v>167393.97</v>
      </c>
      <c r="I53" s="12">
        <f t="shared" si="21"/>
        <v>2615772.0299999998</v>
      </c>
      <c r="K53" s="13"/>
    </row>
    <row r="54" spans="1:11" ht="15" customHeight="1" outlineLevel="1">
      <c r="A54" s="1" t="s">
        <v>92</v>
      </c>
      <c r="B54" s="11" t="s">
        <v>93</v>
      </c>
      <c r="C54" s="12">
        <v>8518397</v>
      </c>
      <c r="D54" s="38">
        <v>0</v>
      </c>
      <c r="E54" s="12">
        <f t="shared" si="20"/>
        <v>8518397</v>
      </c>
      <c r="F54" s="12">
        <v>0</v>
      </c>
      <c r="G54" s="12">
        <v>0</v>
      </c>
      <c r="H54" s="12">
        <v>3317770</v>
      </c>
      <c r="I54" s="12">
        <f t="shared" si="21"/>
        <v>5200627</v>
      </c>
      <c r="J54" s="12"/>
      <c r="K54" s="13"/>
    </row>
    <row r="55" spans="1:11" ht="15" customHeight="1" outlineLevel="1">
      <c r="A55" s="1" t="s">
        <v>94</v>
      </c>
      <c r="B55" s="11" t="s">
        <v>95</v>
      </c>
      <c r="C55" s="12">
        <v>16018571</v>
      </c>
      <c r="D55" s="38">
        <v>63689674.859999999</v>
      </c>
      <c r="E55" s="12">
        <f t="shared" si="20"/>
        <v>79708245.859999999</v>
      </c>
      <c r="F55" s="12">
        <v>0</v>
      </c>
      <c r="G55" s="12">
        <v>7279.66</v>
      </c>
      <c r="H55" s="12">
        <v>0</v>
      </c>
      <c r="I55" s="12">
        <f t="shared" si="21"/>
        <v>79700966.200000003</v>
      </c>
      <c r="J55" s="12"/>
      <c r="K55" s="13"/>
    </row>
    <row r="56" spans="1:11" ht="15" customHeight="1" outlineLevel="1">
      <c r="A56" s="1" t="s">
        <v>96</v>
      </c>
      <c r="B56" s="11" t="s">
        <v>97</v>
      </c>
      <c r="C56" s="12">
        <v>5810196</v>
      </c>
      <c r="D56" s="38">
        <v>0</v>
      </c>
      <c r="E56" s="12">
        <f t="shared" si="20"/>
        <v>5810196</v>
      </c>
      <c r="F56" s="12">
        <v>0</v>
      </c>
      <c r="G56" s="12">
        <v>0</v>
      </c>
      <c r="H56" s="12">
        <v>895188.4</v>
      </c>
      <c r="I56" s="12">
        <f t="shared" si="21"/>
        <v>4915007.5999999996</v>
      </c>
      <c r="K56" s="13"/>
    </row>
    <row r="57" spans="1:11" ht="15" customHeight="1" outlineLevel="1">
      <c r="A57" s="1" t="s">
        <v>98</v>
      </c>
      <c r="B57" s="11" t="s">
        <v>99</v>
      </c>
      <c r="C57" s="12">
        <v>0</v>
      </c>
      <c r="D57" s="38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f t="shared" si="21"/>
        <v>0</v>
      </c>
      <c r="K57" s="13"/>
    </row>
    <row r="58" spans="1:11" ht="15" customHeight="1" outlineLevel="1">
      <c r="A58" s="1" t="s">
        <v>100</v>
      </c>
      <c r="B58" s="11" t="s">
        <v>101</v>
      </c>
      <c r="C58" s="12">
        <v>10000</v>
      </c>
      <c r="D58" s="38">
        <v>71867900</v>
      </c>
      <c r="E58" s="12">
        <f t="shared" si="20"/>
        <v>71877900</v>
      </c>
      <c r="F58" s="12">
        <v>0</v>
      </c>
      <c r="G58" s="12">
        <v>0</v>
      </c>
      <c r="H58" s="12">
        <v>0</v>
      </c>
      <c r="I58" s="12">
        <f t="shared" si="21"/>
        <v>71877900</v>
      </c>
      <c r="K58" s="13"/>
    </row>
    <row r="59" spans="1:11" ht="15" customHeight="1" outlineLevel="1">
      <c r="A59" s="1" t="s">
        <v>102</v>
      </c>
      <c r="B59" s="11" t="s">
        <v>103</v>
      </c>
      <c r="C59" s="12">
        <v>564013</v>
      </c>
      <c r="D59" s="38">
        <v>0</v>
      </c>
      <c r="E59" s="12">
        <f t="shared" si="20"/>
        <v>564013</v>
      </c>
      <c r="F59" s="12">
        <v>0</v>
      </c>
      <c r="G59" s="12">
        <v>0</v>
      </c>
      <c r="H59" s="12">
        <v>0</v>
      </c>
      <c r="I59" s="12">
        <f t="shared" si="21"/>
        <v>564013</v>
      </c>
      <c r="K59" s="13"/>
    </row>
    <row r="60" spans="1:11" ht="15" customHeight="1">
      <c r="B60" s="8" t="s">
        <v>104</v>
      </c>
      <c r="C60" s="9">
        <f t="shared" ref="C60:E60" si="22">SUM(C61:C64)</f>
        <v>39255045</v>
      </c>
      <c r="D60" s="37">
        <f t="shared" si="22"/>
        <v>154294955</v>
      </c>
      <c r="E60" s="9">
        <f t="shared" si="22"/>
        <v>193550000</v>
      </c>
      <c r="F60" s="9">
        <f t="shared" ref="F60:H60" si="23">SUM(F61:F64)</f>
        <v>0</v>
      </c>
      <c r="G60" s="9">
        <f t="shared" si="23"/>
        <v>1732542.54</v>
      </c>
      <c r="H60" s="9">
        <f t="shared" si="23"/>
        <v>1959536.85</v>
      </c>
      <c r="I60" s="9">
        <f>+E60-F60-G60-H60</f>
        <v>189857920.61000001</v>
      </c>
      <c r="K60" s="10"/>
    </row>
    <row r="61" spans="1:11" ht="15" customHeight="1" outlineLevel="1">
      <c r="A61" s="1" t="s">
        <v>105</v>
      </c>
      <c r="B61" s="11" t="s">
        <v>106</v>
      </c>
      <c r="C61" s="12">
        <v>37705045</v>
      </c>
      <c r="D61" s="38">
        <v>154294955</v>
      </c>
      <c r="E61" s="12">
        <f t="shared" ref="E61:E62" si="24">+C61+D61</f>
        <v>192000000</v>
      </c>
      <c r="F61" s="12">
        <v>0</v>
      </c>
      <c r="G61" s="12">
        <v>1732542.54</v>
      </c>
      <c r="H61" s="12">
        <v>1959536.85</v>
      </c>
      <c r="I61" s="12">
        <f>+E61-F61-G61-H61</f>
        <v>188307920.61000001</v>
      </c>
      <c r="K61" s="13"/>
    </row>
    <row r="62" spans="1:11" ht="15" customHeight="1" outlineLevel="1">
      <c r="A62" s="1" t="s">
        <v>107</v>
      </c>
      <c r="B62" s="11" t="s">
        <v>108</v>
      </c>
      <c r="C62" s="12">
        <v>1550000</v>
      </c>
      <c r="D62" s="38">
        <v>0</v>
      </c>
      <c r="E62" s="12">
        <f t="shared" si="24"/>
        <v>1550000</v>
      </c>
      <c r="F62" s="12">
        <v>0</v>
      </c>
      <c r="G62" s="12">
        <v>0</v>
      </c>
      <c r="H62" s="12">
        <v>0</v>
      </c>
      <c r="I62" s="12">
        <f t="shared" ref="I62:I75" si="25">+E62-F62-G62-H62</f>
        <v>1550000</v>
      </c>
    </row>
    <row r="63" spans="1:11" ht="15" customHeight="1" outlineLevel="1">
      <c r="A63" s="1" t="s">
        <v>109</v>
      </c>
      <c r="B63" s="11" t="s">
        <v>110</v>
      </c>
      <c r="C63" s="12">
        <v>0</v>
      </c>
      <c r="D63" s="38">
        <v>0</v>
      </c>
      <c r="E63" s="12">
        <f t="shared" ref="E63:E64" si="26">+C63+D63</f>
        <v>0</v>
      </c>
      <c r="F63" s="12">
        <v>0</v>
      </c>
      <c r="G63" s="12">
        <v>0</v>
      </c>
      <c r="H63" s="12">
        <v>0</v>
      </c>
      <c r="I63" s="12">
        <f t="shared" si="25"/>
        <v>0</v>
      </c>
    </row>
    <row r="64" spans="1:11" ht="15" customHeight="1" outlineLevel="1">
      <c r="A64" s="1" t="s">
        <v>111</v>
      </c>
      <c r="B64" s="11" t="s">
        <v>112</v>
      </c>
      <c r="C64" s="12">
        <v>0</v>
      </c>
      <c r="D64" s="38">
        <v>0</v>
      </c>
      <c r="E64" s="12">
        <f t="shared" si="26"/>
        <v>0</v>
      </c>
      <c r="F64" s="12">
        <v>0</v>
      </c>
      <c r="G64" s="12">
        <v>0</v>
      </c>
      <c r="H64" s="12">
        <v>0</v>
      </c>
      <c r="I64" s="12">
        <f t="shared" si="25"/>
        <v>0</v>
      </c>
    </row>
    <row r="65" spans="1:11" ht="15" hidden="1" customHeight="1">
      <c r="B65" s="14" t="s">
        <v>113</v>
      </c>
      <c r="C65" s="9">
        <f t="shared" ref="C65:E65" si="27">SUM(C66:C70)</f>
        <v>0</v>
      </c>
      <c r="D65" s="37">
        <f t="shared" si="27"/>
        <v>0</v>
      </c>
      <c r="E65" s="9">
        <f t="shared" si="27"/>
        <v>0</v>
      </c>
      <c r="F65" s="9">
        <f t="shared" ref="F65" si="28">SUM(F66:F70)</f>
        <v>0</v>
      </c>
      <c r="G65" s="9"/>
      <c r="H65" s="9"/>
      <c r="I65" s="12">
        <f t="shared" si="25"/>
        <v>0</v>
      </c>
    </row>
    <row r="66" spans="1:11" ht="15" hidden="1" customHeight="1" outlineLevel="1">
      <c r="A66" s="1" t="s">
        <v>114</v>
      </c>
      <c r="B66" s="11" t="s">
        <v>115</v>
      </c>
      <c r="C66" s="12">
        <v>0</v>
      </c>
      <c r="D66" s="38">
        <v>0</v>
      </c>
      <c r="E66" s="12">
        <v>0</v>
      </c>
      <c r="F66" s="12">
        <v>0</v>
      </c>
      <c r="G66" s="12"/>
      <c r="H66" s="12"/>
      <c r="I66" s="12">
        <f t="shared" si="25"/>
        <v>0</v>
      </c>
    </row>
    <row r="67" spans="1:11" ht="15" hidden="1" customHeight="1" outlineLevel="1">
      <c r="A67" s="1" t="s">
        <v>116</v>
      </c>
      <c r="B67" s="11" t="s">
        <v>117</v>
      </c>
      <c r="C67" s="12">
        <v>0</v>
      </c>
      <c r="D67" s="38">
        <v>0</v>
      </c>
      <c r="E67" s="12">
        <v>0</v>
      </c>
      <c r="F67" s="12">
        <v>0</v>
      </c>
      <c r="G67" s="12"/>
      <c r="H67" s="12"/>
      <c r="I67" s="12">
        <f t="shared" si="25"/>
        <v>0</v>
      </c>
    </row>
    <row r="68" spans="1:11" ht="15" hidden="1" customHeight="1" outlineLevel="1">
      <c r="A68" s="1" t="s">
        <v>118</v>
      </c>
      <c r="B68" s="11" t="s">
        <v>119</v>
      </c>
      <c r="C68" s="12">
        <v>0</v>
      </c>
      <c r="D68" s="38">
        <v>0</v>
      </c>
      <c r="E68" s="12">
        <v>0</v>
      </c>
      <c r="F68" s="12">
        <v>0</v>
      </c>
      <c r="G68" s="12"/>
      <c r="H68" s="12"/>
      <c r="I68" s="12">
        <f t="shared" si="25"/>
        <v>0</v>
      </c>
    </row>
    <row r="69" spans="1:11" ht="15" hidden="1" customHeight="1" outlineLevel="1">
      <c r="A69" s="1" t="s">
        <v>120</v>
      </c>
      <c r="B69" s="11" t="s">
        <v>121</v>
      </c>
      <c r="C69" s="12">
        <v>0</v>
      </c>
      <c r="D69" s="38">
        <v>0</v>
      </c>
      <c r="E69" s="12">
        <v>0</v>
      </c>
      <c r="F69" s="12">
        <v>0</v>
      </c>
      <c r="G69" s="12"/>
      <c r="H69" s="12"/>
      <c r="I69" s="12">
        <f t="shared" si="25"/>
        <v>0</v>
      </c>
    </row>
    <row r="70" spans="1:11" ht="15" hidden="1" customHeight="1" outlineLevel="1">
      <c r="A70" s="1" t="s">
        <v>122</v>
      </c>
      <c r="B70" s="11" t="s">
        <v>123</v>
      </c>
      <c r="C70" s="12">
        <v>0</v>
      </c>
      <c r="D70" s="38">
        <v>0</v>
      </c>
      <c r="E70" s="12">
        <v>0</v>
      </c>
      <c r="F70" s="12">
        <v>0</v>
      </c>
      <c r="G70" s="12"/>
      <c r="H70" s="12"/>
      <c r="I70" s="12">
        <f t="shared" si="25"/>
        <v>0</v>
      </c>
    </row>
    <row r="71" spans="1:11" ht="15" hidden="1" customHeight="1" collapsed="1">
      <c r="B71" s="14" t="s">
        <v>124</v>
      </c>
      <c r="C71" s="9">
        <f t="shared" ref="C71:E71" si="29">SUM(C72:C75)</f>
        <v>0</v>
      </c>
      <c r="D71" s="37">
        <f t="shared" si="29"/>
        <v>0</v>
      </c>
      <c r="E71" s="9">
        <f t="shared" si="29"/>
        <v>0</v>
      </c>
      <c r="F71" s="9">
        <f t="shared" ref="F71" si="30">SUM(F72:F75)</f>
        <v>0</v>
      </c>
      <c r="G71" s="9"/>
      <c r="H71" s="9"/>
      <c r="I71" s="12">
        <f t="shared" si="25"/>
        <v>0</v>
      </c>
    </row>
    <row r="72" spans="1:11" ht="15" hidden="1" customHeight="1" outlineLevel="1">
      <c r="A72" s="1" t="s">
        <v>125</v>
      </c>
      <c r="B72" s="11" t="s">
        <v>126</v>
      </c>
      <c r="C72" s="12">
        <v>0</v>
      </c>
      <c r="D72" s="38">
        <v>0</v>
      </c>
      <c r="E72" s="12">
        <v>0</v>
      </c>
      <c r="F72" s="12">
        <v>0</v>
      </c>
      <c r="G72" s="12"/>
      <c r="H72" s="12"/>
      <c r="I72" s="12">
        <f t="shared" si="25"/>
        <v>0</v>
      </c>
    </row>
    <row r="73" spans="1:11" ht="15" hidden="1" customHeight="1" outlineLevel="1">
      <c r="A73" s="1" t="s">
        <v>127</v>
      </c>
      <c r="B73" s="11" t="s">
        <v>128</v>
      </c>
      <c r="C73" s="12">
        <v>0</v>
      </c>
      <c r="D73" s="38">
        <v>0</v>
      </c>
      <c r="E73" s="12">
        <v>0</v>
      </c>
      <c r="F73" s="12">
        <v>0</v>
      </c>
      <c r="G73" s="12"/>
      <c r="H73" s="12"/>
      <c r="I73" s="12">
        <f t="shared" si="25"/>
        <v>0</v>
      </c>
    </row>
    <row r="74" spans="1:11" ht="15" hidden="1" customHeight="1" outlineLevel="1">
      <c r="A74" s="1" t="s">
        <v>129</v>
      </c>
      <c r="B74" s="11" t="s">
        <v>130</v>
      </c>
      <c r="C74" s="12">
        <v>0</v>
      </c>
      <c r="D74" s="38">
        <v>0</v>
      </c>
      <c r="E74" s="12">
        <v>0</v>
      </c>
      <c r="F74" s="12">
        <v>0</v>
      </c>
      <c r="G74" s="12"/>
      <c r="H74" s="12"/>
      <c r="I74" s="12">
        <f t="shared" si="25"/>
        <v>0</v>
      </c>
    </row>
    <row r="75" spans="1:11" ht="15" hidden="1" customHeight="1" outlineLevel="1">
      <c r="A75" s="1" t="s">
        <v>131</v>
      </c>
      <c r="B75" s="11" t="s">
        <v>132</v>
      </c>
      <c r="C75" s="12">
        <v>0</v>
      </c>
      <c r="D75" s="38">
        <v>0</v>
      </c>
      <c r="E75" s="12">
        <v>0</v>
      </c>
      <c r="F75" s="12">
        <v>0</v>
      </c>
      <c r="G75" s="12"/>
      <c r="H75" s="12"/>
      <c r="I75" s="12">
        <f t="shared" si="25"/>
        <v>0</v>
      </c>
    </row>
    <row r="76" spans="1:11" collapsed="1">
      <c r="B76" s="15" t="s">
        <v>133</v>
      </c>
      <c r="C76" s="16">
        <f t="shared" ref="C76:H76" si="31">C60+C50+C33+C23+C42+C13+C7+C65+C71</f>
        <v>12027715656</v>
      </c>
      <c r="D76" s="39">
        <f t="shared" si="31"/>
        <v>0</v>
      </c>
      <c r="E76" s="16">
        <f t="shared" si="31"/>
        <v>12027715656</v>
      </c>
      <c r="F76" s="16">
        <f t="shared" si="31"/>
        <v>562266609.18999994</v>
      </c>
      <c r="G76" s="16">
        <f t="shared" si="31"/>
        <v>692788431.18000007</v>
      </c>
      <c r="H76" s="16">
        <f t="shared" si="31"/>
        <v>762871570.88999999</v>
      </c>
      <c r="I76" s="16">
        <f>+E76-F76-G76-H76</f>
        <v>10009789044.74</v>
      </c>
      <c r="K76" s="17"/>
    </row>
    <row r="77" spans="1:11" outlineLevel="2">
      <c r="B77" s="6" t="s">
        <v>134</v>
      </c>
      <c r="C77" s="18">
        <v>0</v>
      </c>
      <c r="D77" s="40">
        <v>0</v>
      </c>
      <c r="E77" s="18">
        <v>0</v>
      </c>
      <c r="F77" s="18">
        <v>0</v>
      </c>
      <c r="G77" s="18">
        <v>0</v>
      </c>
      <c r="H77" s="18">
        <v>0</v>
      </c>
      <c r="I77" s="18">
        <f t="shared" ref="I77:I87" si="32">+E77-F77</f>
        <v>0</v>
      </c>
    </row>
    <row r="78" spans="1:11" outlineLevel="2">
      <c r="B78" s="19" t="s">
        <v>135</v>
      </c>
      <c r="C78" s="20">
        <f t="shared" ref="C78:H78" si="33">C79+C80</f>
        <v>0</v>
      </c>
      <c r="D78" s="41">
        <f t="shared" ref="D78:E78" si="34">D79+D80</f>
        <v>0</v>
      </c>
      <c r="E78" s="20">
        <f t="shared" si="34"/>
        <v>0</v>
      </c>
      <c r="F78" s="20">
        <f t="shared" si="33"/>
        <v>0</v>
      </c>
      <c r="G78" s="20">
        <f t="shared" si="33"/>
        <v>0</v>
      </c>
      <c r="H78" s="20">
        <f t="shared" si="33"/>
        <v>0</v>
      </c>
      <c r="I78" s="20">
        <f t="shared" si="32"/>
        <v>0</v>
      </c>
    </row>
    <row r="79" spans="1:11" ht="31.5" outlineLevel="2">
      <c r="A79" s="1" t="s">
        <v>136</v>
      </c>
      <c r="B79" s="11" t="s">
        <v>137</v>
      </c>
      <c r="C79" s="12">
        <v>0</v>
      </c>
      <c r="D79" s="38">
        <v>0</v>
      </c>
      <c r="E79" s="12">
        <v>0</v>
      </c>
      <c r="F79" s="12">
        <v>0</v>
      </c>
      <c r="G79" s="12">
        <v>0</v>
      </c>
      <c r="H79" s="12">
        <v>0</v>
      </c>
      <c r="I79" s="12">
        <f t="shared" si="32"/>
        <v>0</v>
      </c>
    </row>
    <row r="80" spans="1:11" ht="31.5" outlineLevel="2">
      <c r="A80" s="1" t="s">
        <v>138</v>
      </c>
      <c r="B80" s="11" t="s">
        <v>139</v>
      </c>
      <c r="C80" s="12">
        <v>0</v>
      </c>
      <c r="D80" s="38">
        <v>0</v>
      </c>
      <c r="E80" s="12">
        <v>0</v>
      </c>
      <c r="F80" s="12">
        <v>0</v>
      </c>
      <c r="G80" s="12">
        <v>0</v>
      </c>
      <c r="H80" s="12">
        <v>0</v>
      </c>
      <c r="I80" s="12">
        <f t="shared" si="32"/>
        <v>0</v>
      </c>
    </row>
    <row r="81" spans="1:9" outlineLevel="2">
      <c r="B81" s="19" t="s">
        <v>140</v>
      </c>
      <c r="C81" s="20">
        <f t="shared" ref="C81:H81" si="35">C82+C83</f>
        <v>0</v>
      </c>
      <c r="D81" s="41">
        <f t="shared" ref="D81:E81" si="36">D82+D83</f>
        <v>0</v>
      </c>
      <c r="E81" s="20">
        <f t="shared" si="36"/>
        <v>0</v>
      </c>
      <c r="F81" s="20">
        <f t="shared" si="35"/>
        <v>0</v>
      </c>
      <c r="G81" s="20">
        <f t="shared" si="35"/>
        <v>0</v>
      </c>
      <c r="H81" s="20">
        <f t="shared" si="35"/>
        <v>0</v>
      </c>
      <c r="I81" s="20">
        <f t="shared" si="32"/>
        <v>0</v>
      </c>
    </row>
    <row r="82" spans="1:9" outlineLevel="2">
      <c r="A82" s="1" t="s">
        <v>141</v>
      </c>
      <c r="B82" s="11" t="s">
        <v>142</v>
      </c>
      <c r="C82" s="12">
        <v>0</v>
      </c>
      <c r="D82" s="38">
        <v>0</v>
      </c>
      <c r="E82" s="12">
        <v>0</v>
      </c>
      <c r="F82" s="12">
        <v>0</v>
      </c>
      <c r="G82" s="12">
        <v>0</v>
      </c>
      <c r="H82" s="12">
        <v>0</v>
      </c>
      <c r="I82" s="12">
        <f t="shared" si="32"/>
        <v>0</v>
      </c>
    </row>
    <row r="83" spans="1:9" outlineLevel="2">
      <c r="A83" s="1" t="s">
        <v>143</v>
      </c>
      <c r="B83" s="11" t="s">
        <v>144</v>
      </c>
      <c r="C83" s="12">
        <v>0</v>
      </c>
      <c r="D83" s="38">
        <v>0</v>
      </c>
      <c r="E83" s="12">
        <v>0</v>
      </c>
      <c r="F83" s="12">
        <v>0</v>
      </c>
      <c r="G83" s="12">
        <v>0</v>
      </c>
      <c r="H83" s="12">
        <v>0</v>
      </c>
      <c r="I83" s="12">
        <f t="shared" si="32"/>
        <v>0</v>
      </c>
    </row>
    <row r="84" spans="1:9" outlineLevel="2">
      <c r="B84" s="19" t="s">
        <v>145</v>
      </c>
      <c r="C84" s="21">
        <f t="shared" ref="C84:H84" si="37">C85</f>
        <v>0</v>
      </c>
      <c r="D84" s="42">
        <f t="shared" si="37"/>
        <v>0</v>
      </c>
      <c r="E84" s="21">
        <f t="shared" si="37"/>
        <v>0</v>
      </c>
      <c r="F84" s="21">
        <f t="shared" si="37"/>
        <v>0</v>
      </c>
      <c r="G84" s="21">
        <f t="shared" si="37"/>
        <v>0</v>
      </c>
      <c r="H84" s="21">
        <f t="shared" si="37"/>
        <v>0</v>
      </c>
      <c r="I84" s="21">
        <f t="shared" si="32"/>
        <v>0</v>
      </c>
    </row>
    <row r="85" spans="1:9" ht="31.5" outlineLevel="2">
      <c r="A85" s="1" t="s">
        <v>146</v>
      </c>
      <c r="B85" s="11" t="s">
        <v>147</v>
      </c>
      <c r="C85" s="12">
        <v>0</v>
      </c>
      <c r="D85" s="38">
        <v>0</v>
      </c>
      <c r="E85" s="12">
        <v>0</v>
      </c>
      <c r="F85" s="12">
        <v>0</v>
      </c>
      <c r="G85" s="12">
        <v>0</v>
      </c>
      <c r="H85" s="12">
        <v>0</v>
      </c>
      <c r="I85" s="12">
        <f t="shared" si="32"/>
        <v>0</v>
      </c>
    </row>
    <row r="86" spans="1:9" outlineLevel="2">
      <c r="B86" s="22" t="s">
        <v>148</v>
      </c>
      <c r="C86" s="23">
        <f t="shared" ref="C86:E86" si="38">C77</f>
        <v>0</v>
      </c>
      <c r="D86" s="43">
        <f t="shared" si="38"/>
        <v>0</v>
      </c>
      <c r="E86" s="23">
        <f t="shared" si="38"/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si="32"/>
        <v>0</v>
      </c>
    </row>
    <row r="87" spans="1:9">
      <c r="I87" s="1">
        <f t="shared" si="32"/>
        <v>0</v>
      </c>
    </row>
    <row r="88" spans="1:9" ht="16.5">
      <c r="B88" s="24" t="s">
        <v>149</v>
      </c>
      <c r="C88" s="25">
        <f>C86+C76</f>
        <v>12027715656</v>
      </c>
      <c r="D88" s="44">
        <f t="shared" ref="D88:E88" si="39">D86+D76</f>
        <v>0</v>
      </c>
      <c r="E88" s="25">
        <f t="shared" si="39"/>
        <v>12027715656</v>
      </c>
      <c r="F88" s="25">
        <f t="shared" ref="F88:H88" si="40">F86+F76</f>
        <v>562266609.18999994</v>
      </c>
      <c r="G88" s="25">
        <f t="shared" si="40"/>
        <v>692788431.18000007</v>
      </c>
      <c r="H88" s="25">
        <f t="shared" si="40"/>
        <v>762871570.88999999</v>
      </c>
      <c r="I88" s="25">
        <f>+E88-F88-G88-H88</f>
        <v>10009789044.74</v>
      </c>
    </row>
    <row r="89" spans="1:9" s="27" customFormat="1">
      <c r="A89" s="1"/>
      <c r="B89" s="26" t="s">
        <v>150</v>
      </c>
      <c r="C89" s="26"/>
      <c r="D89" s="45"/>
      <c r="E89" s="26"/>
    </row>
    <row r="90" spans="1:9" s="27" customFormat="1">
      <c r="A90" s="1"/>
      <c r="B90" s="34" t="s">
        <v>166</v>
      </c>
      <c r="C90" s="26"/>
      <c r="D90" s="45"/>
      <c r="E90" s="26"/>
    </row>
    <row r="91" spans="1:9" s="27" customFormat="1">
      <c r="A91" s="1"/>
      <c r="B91" s="28" t="s">
        <v>151</v>
      </c>
      <c r="C91" s="28"/>
      <c r="D91" s="46"/>
      <c r="I91" s="29"/>
    </row>
    <row r="92" spans="1:9" s="27" customFormat="1" ht="27.75" customHeight="1">
      <c r="A92" s="1"/>
      <c r="B92" s="30" t="s">
        <v>152</v>
      </c>
      <c r="C92" s="28"/>
      <c r="D92" s="46"/>
    </row>
    <row r="93" spans="1:9" s="27" customFormat="1" ht="40.5">
      <c r="A93" s="1"/>
      <c r="B93" s="35" t="s">
        <v>158</v>
      </c>
      <c r="D93" s="46"/>
    </row>
    <row r="94" spans="1:9" s="27" customFormat="1" ht="54">
      <c r="A94" s="1"/>
      <c r="B94" s="35" t="s">
        <v>159</v>
      </c>
      <c r="D94" s="55"/>
      <c r="E94" s="55"/>
    </row>
    <row r="95" spans="1:9" s="27" customFormat="1" ht="16.5">
      <c r="A95" s="1"/>
      <c r="B95" s="28" t="s">
        <v>153</v>
      </c>
      <c r="C95" s="28"/>
      <c r="D95" s="56"/>
      <c r="E95" s="56"/>
    </row>
    <row r="96" spans="1:9" s="27" customFormat="1" ht="27.75">
      <c r="A96" s="1"/>
      <c r="B96" s="30" t="s">
        <v>154</v>
      </c>
      <c r="C96" s="28"/>
      <c r="D96" s="56"/>
      <c r="E96" s="56"/>
    </row>
    <row r="97" spans="1:9" s="27" customFormat="1">
      <c r="A97" s="1"/>
      <c r="B97" s="28" t="s">
        <v>155</v>
      </c>
      <c r="C97" s="28"/>
      <c r="D97" s="47"/>
      <c r="E97" s="28"/>
    </row>
    <row r="98" spans="1:9">
      <c r="B98" s="54"/>
      <c r="C98" s="54"/>
      <c r="D98" s="54"/>
      <c r="E98" s="54"/>
      <c r="F98" s="54"/>
      <c r="G98" s="31"/>
      <c r="H98" s="31"/>
      <c r="I98" s="31"/>
    </row>
    <row r="99" spans="1:9">
      <c r="B99" s="32"/>
      <c r="C99" s="32"/>
      <c r="D99" s="48"/>
      <c r="E99" s="32"/>
      <c r="F99" s="33"/>
      <c r="G99" s="33"/>
      <c r="H99" s="33"/>
      <c r="I99" s="33"/>
    </row>
    <row r="100" spans="1:9">
      <c r="B100" s="32"/>
      <c r="C100" s="32"/>
      <c r="D100" s="48"/>
      <c r="E100" s="32"/>
      <c r="F100" s="33"/>
      <c r="G100" s="33"/>
      <c r="H100" s="33"/>
      <c r="I100" s="33"/>
    </row>
    <row r="101" spans="1:9">
      <c r="B101" s="32"/>
      <c r="C101" s="32"/>
      <c r="D101" s="48"/>
      <c r="E101" s="32"/>
      <c r="F101" s="33"/>
      <c r="G101" s="33"/>
      <c r="H101" s="33"/>
      <c r="I101" s="33"/>
    </row>
    <row r="102" spans="1:9">
      <c r="B102" s="32"/>
      <c r="C102" s="32"/>
      <c r="D102" s="48"/>
      <c r="E102" s="32"/>
      <c r="F102" s="33"/>
      <c r="G102" s="33"/>
      <c r="H102" s="33"/>
      <c r="I102" s="33"/>
    </row>
    <row r="103" spans="1:9">
      <c r="B103" s="32"/>
      <c r="C103" s="32"/>
      <c r="D103" s="48"/>
      <c r="E103" s="32"/>
      <c r="F103" s="33"/>
      <c r="G103" s="33"/>
      <c r="H103" s="33"/>
      <c r="I103" s="33"/>
    </row>
    <row r="104" spans="1:9">
      <c r="B104" s="32"/>
      <c r="C104" s="32"/>
      <c r="D104" s="48"/>
      <c r="E104" s="32"/>
      <c r="F104" s="33"/>
      <c r="G104" s="33"/>
      <c r="H104" s="33"/>
      <c r="I104" s="33"/>
    </row>
    <row r="105" spans="1:9">
      <c r="B105" s="32"/>
      <c r="C105" s="32"/>
      <c r="D105" s="48"/>
      <c r="E105" s="32"/>
      <c r="F105" s="33"/>
      <c r="G105" s="33"/>
      <c r="H105" s="33"/>
      <c r="I105" s="33"/>
    </row>
    <row r="106" spans="1:9">
      <c r="B106" s="32"/>
      <c r="C106" s="32"/>
      <c r="D106" s="48"/>
      <c r="E106" s="32"/>
      <c r="F106" s="33"/>
      <c r="G106" s="33"/>
      <c r="H106" s="33"/>
      <c r="I106" s="33"/>
    </row>
    <row r="107" spans="1:9">
      <c r="B107" s="32"/>
      <c r="C107" s="32"/>
      <c r="D107" s="48"/>
      <c r="E107" s="32"/>
      <c r="F107" s="33"/>
      <c r="G107" s="33"/>
      <c r="H107" s="33"/>
      <c r="I107" s="33"/>
    </row>
    <row r="108" spans="1:9">
      <c r="B108" s="32"/>
      <c r="C108" s="32"/>
      <c r="D108" s="48"/>
      <c r="E108" s="32"/>
      <c r="F108" s="33"/>
      <c r="G108" s="33"/>
      <c r="H108" s="33"/>
      <c r="I108" s="33"/>
    </row>
    <row r="109" spans="1:9">
      <c r="B109" s="32"/>
      <c r="C109" s="32"/>
      <c r="D109" s="48"/>
      <c r="E109" s="32"/>
      <c r="F109" s="33"/>
      <c r="G109" s="33"/>
      <c r="H109" s="33"/>
      <c r="I109" s="33"/>
    </row>
    <row r="110" spans="1:9">
      <c r="B110" s="33"/>
      <c r="C110" s="33"/>
      <c r="D110" s="49"/>
      <c r="E110" s="33"/>
      <c r="F110" s="33"/>
      <c r="G110" s="33"/>
      <c r="H110" s="33"/>
      <c r="I110" s="33"/>
    </row>
    <row r="111" spans="1:9">
      <c r="B111" s="33"/>
      <c r="C111" s="33"/>
      <c r="D111" s="49"/>
      <c r="E111" s="33"/>
      <c r="F111" s="33"/>
      <c r="G111" s="33"/>
      <c r="H111" s="33"/>
      <c r="I111" s="33"/>
    </row>
  </sheetData>
  <mergeCells count="8">
    <mergeCell ref="B1:I1"/>
    <mergeCell ref="B2:I2"/>
    <mergeCell ref="B3:I3"/>
    <mergeCell ref="B4:I4"/>
    <mergeCell ref="B98:F98"/>
    <mergeCell ref="D94:E94"/>
    <mergeCell ref="D95:E95"/>
    <mergeCell ref="D96:E96"/>
  </mergeCells>
  <phoneticPr fontId="16" type="noConversion"/>
  <pageMargins left="0.25" right="0.25" top="0.75" bottom="0.75" header="0.3" footer="0.3"/>
  <pageSetup paperSize="5" scale="46" orientation="portrait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Bertilia Del Jesus Rodriguez Alcantara De Oviedo</cp:lastModifiedBy>
  <cp:lastPrinted>2026-04-07T15:08:20Z</cp:lastPrinted>
  <dcterms:created xsi:type="dcterms:W3CDTF">2022-03-09T15:01:24Z</dcterms:created>
  <dcterms:modified xsi:type="dcterms:W3CDTF">2026-04-07T15:13:12Z</dcterms:modified>
</cp:coreProperties>
</file>