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23880" yWindow="-120" windowWidth="24240" windowHeight="13140"/>
  </bookViews>
  <sheets>
    <sheet name="Salieron a MINERD 2022" sheetId="1" r:id="rId1"/>
    <sheet name="NN Por Nacionalidad" sheetId="2" r:id="rId2"/>
    <sheet name="Evaluaciones de Salud" sheetId="3" r:id="rId3"/>
    <sheet name="Datos Est_julio 2022 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8" i="4" l="1"/>
  <c r="B478" i="4"/>
  <c r="B462" i="4"/>
  <c r="N365" i="4"/>
  <c r="P365" i="4" s="1"/>
  <c r="P364" i="4"/>
  <c r="P363" i="4"/>
  <c r="P362" i="4"/>
  <c r="P361" i="4"/>
  <c r="P360" i="4"/>
  <c r="P359" i="4"/>
  <c r="N355" i="4"/>
  <c r="P355" i="4" s="1"/>
  <c r="P354" i="4"/>
  <c r="P353" i="4"/>
  <c r="P352" i="4"/>
  <c r="P351" i="4"/>
  <c r="L351" i="4"/>
  <c r="P350" i="4"/>
  <c r="L350" i="4"/>
  <c r="C350" i="4"/>
  <c r="L349" i="4"/>
  <c r="I349" i="4"/>
  <c r="L348" i="4"/>
  <c r="L352" i="4" s="1"/>
  <c r="F348" i="4"/>
  <c r="L347" i="4"/>
  <c r="C337" i="4"/>
  <c r="L328" i="4"/>
  <c r="I326" i="4"/>
  <c r="K324" i="4"/>
  <c r="K323" i="4"/>
  <c r="K322" i="4"/>
  <c r="M321" i="4"/>
  <c r="K321" i="4"/>
  <c r="L321" i="4" s="1"/>
  <c r="K320" i="4"/>
  <c r="M320" i="4" s="1"/>
  <c r="K319" i="4"/>
  <c r="M319" i="4" s="1"/>
  <c r="M318" i="4"/>
  <c r="L318" i="4"/>
  <c r="K318" i="4"/>
  <c r="M317" i="4"/>
  <c r="K317" i="4"/>
  <c r="L317" i="4" s="1"/>
  <c r="K316" i="4"/>
  <c r="M316" i="4" s="1"/>
  <c r="K315" i="4"/>
  <c r="M315" i="4" s="1"/>
  <c r="M312" i="4"/>
  <c r="M311" i="4"/>
  <c r="K310" i="4"/>
  <c r="M310" i="4" s="1"/>
  <c r="M309" i="4"/>
  <c r="M308" i="4"/>
  <c r="D308" i="4"/>
  <c r="M307" i="4"/>
  <c r="D307" i="4"/>
  <c r="M306" i="4"/>
  <c r="D306" i="4"/>
  <c r="M305" i="4"/>
  <c r="D305" i="4"/>
  <c r="I301" i="4"/>
  <c r="E301" i="4"/>
  <c r="I300" i="4"/>
  <c r="E300" i="4"/>
  <c r="I299" i="4"/>
  <c r="E299" i="4"/>
  <c r="I298" i="4"/>
  <c r="E298" i="4"/>
  <c r="I297" i="4"/>
  <c r="E297" i="4"/>
  <c r="I296" i="4"/>
  <c r="E296" i="4"/>
  <c r="I295" i="4"/>
  <c r="E295" i="4"/>
  <c r="I294" i="4"/>
  <c r="E294" i="4"/>
  <c r="I293" i="4"/>
  <c r="E293" i="4"/>
  <c r="I292" i="4"/>
  <c r="E292" i="4"/>
  <c r="I291" i="4"/>
  <c r="E291" i="4"/>
  <c r="I290" i="4"/>
  <c r="E290" i="4"/>
  <c r="I289" i="4"/>
  <c r="E289" i="4"/>
  <c r="I288" i="4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255" i="4"/>
  <c r="E255" i="4"/>
  <c r="I254" i="4"/>
  <c r="E254" i="4"/>
  <c r="I253" i="4"/>
  <c r="E253" i="4"/>
  <c r="I252" i="4"/>
  <c r="E252" i="4"/>
  <c r="I251" i="4"/>
  <c r="E251" i="4"/>
  <c r="I250" i="4"/>
  <c r="E250" i="4"/>
  <c r="I249" i="4"/>
  <c r="E249" i="4"/>
  <c r="I248" i="4"/>
  <c r="E248" i="4"/>
  <c r="I247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P217" i="4"/>
  <c r="E217" i="4"/>
  <c r="P216" i="4"/>
  <c r="E216" i="4"/>
  <c r="P215" i="4"/>
  <c r="E215" i="4"/>
  <c r="P214" i="4"/>
  <c r="E214" i="4"/>
  <c r="P213" i="4"/>
  <c r="E213" i="4"/>
  <c r="P212" i="4"/>
  <c r="E212" i="4"/>
  <c r="E211" i="4"/>
  <c r="G185" i="4"/>
  <c r="G184" i="4"/>
  <c r="G183" i="4"/>
  <c r="G182" i="4"/>
  <c r="G181" i="4"/>
  <c r="G180" i="4"/>
  <c r="G179" i="4"/>
  <c r="E171" i="4"/>
  <c r="E140" i="4"/>
  <c r="C140" i="4"/>
  <c r="F284" i="4" s="1"/>
  <c r="C130" i="4"/>
  <c r="C129" i="4"/>
  <c r="Q119" i="4"/>
  <c r="Q118" i="4"/>
  <c r="Q115" i="4"/>
  <c r="I111" i="4"/>
  <c r="H111" i="4"/>
  <c r="Q120" i="4" s="1"/>
  <c r="G111" i="4"/>
  <c r="Q116" i="4" s="1"/>
  <c r="F111" i="4"/>
  <c r="E111" i="4"/>
  <c r="D111" i="4"/>
  <c r="C111" i="4"/>
  <c r="I110" i="4"/>
  <c r="H110" i="4"/>
  <c r="G110" i="4"/>
  <c r="E110" i="4"/>
  <c r="F109" i="4"/>
  <c r="F97" i="4" s="1"/>
  <c r="Q70" i="4" s="1"/>
  <c r="D109" i="4"/>
  <c r="C109" i="4"/>
  <c r="D107" i="4"/>
  <c r="C107" i="4"/>
  <c r="F96" i="4" s="1"/>
  <c r="Q69" i="4" s="1"/>
  <c r="F105" i="4"/>
  <c r="D105" i="4"/>
  <c r="C105" i="4"/>
  <c r="C110" i="4" s="1"/>
  <c r="F103" i="4"/>
  <c r="F110" i="4" s="1"/>
  <c r="Q93" i="4" s="1"/>
  <c r="D103" i="4"/>
  <c r="C103" i="4"/>
  <c r="F94" i="4" s="1"/>
  <c r="Q67" i="4" s="1"/>
  <c r="F101" i="4"/>
  <c r="D101" i="4"/>
  <c r="D110" i="4" s="1"/>
  <c r="C101" i="4"/>
  <c r="D97" i="4"/>
  <c r="C97" i="4"/>
  <c r="D96" i="4"/>
  <c r="C96" i="4"/>
  <c r="Q95" i="4"/>
  <c r="F95" i="4"/>
  <c r="D95" i="4"/>
  <c r="C95" i="4"/>
  <c r="E95" i="4" s="1"/>
  <c r="Q94" i="4"/>
  <c r="D94" i="4"/>
  <c r="C94" i="4"/>
  <c r="E94" i="4" s="1"/>
  <c r="D93" i="4"/>
  <c r="D98" i="4" s="1"/>
  <c r="C93" i="4"/>
  <c r="C98" i="4" s="1"/>
  <c r="Q91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Q68" i="4"/>
  <c r="G68" i="4"/>
  <c r="F68" i="4"/>
  <c r="E68" i="4"/>
  <c r="E72" i="4" s="1"/>
  <c r="D68" i="4"/>
  <c r="D72" i="4" s="1"/>
  <c r="C68" i="4"/>
  <c r="G67" i="4"/>
  <c r="G72" i="4" s="1"/>
  <c r="F67" i="4"/>
  <c r="F72" i="4" s="1"/>
  <c r="E67" i="4"/>
  <c r="D67" i="4"/>
  <c r="C67" i="4"/>
  <c r="C72" i="4" s="1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Q90" i="4" l="1"/>
  <c r="M322" i="4"/>
  <c r="Q92" i="4"/>
  <c r="E98" i="4"/>
  <c r="E93" i="4"/>
  <c r="E96" i="4"/>
  <c r="E97" i="4"/>
  <c r="R118" i="4"/>
  <c r="L315" i="4"/>
  <c r="F93" i="4"/>
  <c r="L316" i="4"/>
  <c r="L320" i="4"/>
  <c r="Q117" i="4"/>
  <c r="Q121" i="4"/>
  <c r="R119" i="4" s="1"/>
  <c r="C180" i="4"/>
  <c r="L319" i="4"/>
  <c r="K1193" i="1"/>
  <c r="Q66" i="4" l="1"/>
  <c r="Q71" i="4" s="1"/>
  <c r="F98" i="4"/>
  <c r="R120" i="4"/>
  <c r="R117" i="4"/>
  <c r="L322" i="4"/>
  <c r="L329" i="4" s="1"/>
  <c r="R115" i="4"/>
  <c r="R121" i="4" s="1"/>
  <c r="R116" i="4"/>
  <c r="Q96" i="4"/>
  <c r="C57" i="3"/>
  <c r="C62" i="4" l="1"/>
  <c r="C84" i="4"/>
  <c r="C181" i="4"/>
  <c r="E62" i="4"/>
  <c r="N320" i="4"/>
  <c r="O320" i="4" s="1"/>
  <c r="N316" i="4"/>
  <c r="O316" i="4" s="1"/>
  <c r="J323" i="4"/>
  <c r="N317" i="4"/>
  <c r="O317" i="4" s="1"/>
  <c r="N318" i="4"/>
  <c r="O318" i="4" s="1"/>
  <c r="N315" i="4"/>
  <c r="O315" i="4" s="1"/>
  <c r="N321" i="4"/>
  <c r="O321" i="4" s="1"/>
  <c r="N319" i="4"/>
  <c r="O319" i="4" s="1"/>
  <c r="J324" i="4"/>
  <c r="J322" i="4"/>
  <c r="C186" i="4" l="1"/>
  <c r="C182" i="4"/>
  <c r="C80" i="4"/>
  <c r="R7" i="4" s="1"/>
  <c r="C81" i="4"/>
  <c r="R8" i="4" s="1"/>
  <c r="C78" i="4"/>
  <c r="R5" i="4" s="1"/>
  <c r="C83" i="4"/>
  <c r="R10" i="4" s="1"/>
  <c r="C79" i="4"/>
  <c r="R6" i="4" s="1"/>
  <c r="C82" i="4"/>
  <c r="R9" i="4" s="1"/>
  <c r="G62" i="4"/>
  <c r="F62" i="4" s="1"/>
  <c r="D62" i="4"/>
</calcChain>
</file>

<file path=xl/sharedStrings.xml><?xml version="1.0" encoding="utf-8"?>
<sst xmlns="http://schemas.openxmlformats.org/spreadsheetml/2006/main" count="9923" uniqueCount="886">
  <si>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</si>
  <si>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</si>
  <si>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</si>
  <si>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</si>
  <si>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</si>
  <si>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</si>
  <si>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</si>
  <si>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</si>
  <si>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</si>
  <si>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</si>
  <si>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</si>
  <si>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</si>
  <si>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</si>
  <si>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</si>
  <si>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</si>
  <si>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</si>
  <si>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</si>
  <si>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</si>
  <si>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LA MALENA</t>
  </si>
  <si>
    <t>VILLA MARÍA</t>
  </si>
  <si>
    <t>VERON – BAVARO 1</t>
  </si>
  <si>
    <t>FRIUSA</t>
  </si>
  <si>
    <t>VILLA CERRO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</si>
  <si>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</si>
  <si>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</si>
  <si>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</si>
  <si>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</si>
  <si>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</si>
  <si>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</si>
  <si>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</si>
  <si>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</si>
  <si>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</si>
  <si>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</si>
  <si>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</si>
  <si>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</si>
  <si>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</si>
  <si>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</si>
  <si>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</si>
  <si>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</si>
  <si>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</si>
  <si>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</si>
  <si>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</si>
  <si>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</si>
  <si>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</si>
  <si>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</si>
  <si>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</si>
  <si>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</si>
  <si>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</si>
  <si>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</si>
  <si>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</si>
  <si>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</si>
  <si>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</si>
  <si>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</si>
  <si>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</si>
  <si>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</si>
  <si>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</si>
  <si>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</si>
  <si>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</si>
  <si>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</si>
  <si>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</si>
  <si>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</si>
  <si>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</si>
  <si>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</si>
  <si>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</si>
  <si>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</si>
  <si>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SAN MIGUEL/ENRIQUILLO</t>
  </si>
  <si>
    <t>SAN MIGUEL</t>
  </si>
  <si>
    <t>SAN VICENTE DE PAUL</t>
  </si>
  <si>
    <t>T</t>
  </si>
  <si>
    <t>SIMON BOLIVAR</t>
  </si>
  <si>
    <t>MONTE PLATA</t>
  </si>
  <si>
    <t>BAYAGUANA</t>
  </si>
  <si>
    <t>LA MADAMA-LOS COQUITOS</t>
  </si>
  <si>
    <t>LA UNIDAD</t>
  </si>
  <si>
    <t>SABANA GRANDE DE BOYÁ</t>
  </si>
  <si>
    <t>SABANA GRANDE DE BOYA</t>
  </si>
  <si>
    <t>BARRIO NUEVO</t>
  </si>
  <si>
    <t>YAMASÁ</t>
  </si>
  <si>
    <t>YAMASA</t>
  </si>
  <si>
    <t>LAS ACACIAS</t>
  </si>
  <si>
    <t>SAN CRISTÓBAL</t>
  </si>
  <si>
    <t>BAJOS DE HAINA</t>
  </si>
  <si>
    <t>BAJOS DE HAINA - GRINGO</t>
  </si>
  <si>
    <t>BARSEQUILLO-PIEDRA BLANCA</t>
  </si>
  <si>
    <t>BROOKLIN-CG</t>
  </si>
  <si>
    <t>CAMBOYA-PROYECTO SAN JOSE</t>
  </si>
  <si>
    <t>VILLA LISA-ESMERALDA</t>
  </si>
  <si>
    <t>LIBERTAD-MIRAMAR</t>
  </si>
  <si>
    <t>SAN ANTONIO-DISTRITO</t>
  </si>
  <si>
    <t>CAMBITA GARABITOS</t>
  </si>
  <si>
    <t>CAMBITA</t>
  </si>
  <si>
    <t>LOS MOLINA</t>
  </si>
  <si>
    <t>PUERTO RICO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</si>
  <si>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</si>
  <si>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</si>
  <si>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</si>
  <si>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</si>
  <si>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</si>
  <si>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</si>
  <si>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</si>
  <si>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</si>
  <si>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</si>
  <si>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</si>
  <si>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</si>
  <si>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</si>
  <si>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</si>
  <si>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</si>
  <si>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</si>
  <si>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</si>
  <si>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</si>
  <si>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</si>
  <si>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</si>
  <si>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</si>
  <si>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 ANTONIO DE GUERRA</t>
  </si>
  <si>
    <t>MUNICIPIO DE GUERRA</t>
  </si>
  <si>
    <t>LA PLUMA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</si>
  <si>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</si>
  <si>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</si>
  <si>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</si>
  <si>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</si>
  <si>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</si>
  <si>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</si>
  <si>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</si>
  <si>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</si>
  <si>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ISABELITA CAIPI T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</si>
  <si>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</si>
  <si>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</si>
  <si>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</si>
  <si>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</si>
  <si>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</si>
  <si>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</si>
  <si>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</si>
  <si>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</si>
  <si>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</si>
  <si>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</si>
  <si>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</si>
  <si>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SIMONICO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</si>
  <si>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</si>
  <si>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</si>
  <si>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</si>
  <si>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</si>
  <si>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</si>
  <si>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</si>
  <si>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</si>
  <si>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</si>
  <si>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</si>
  <si>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</si>
  <si>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</si>
  <si>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</si>
  <si>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</si>
  <si>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</si>
  <si>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</si>
  <si>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</si>
  <si>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</si>
  <si>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</si>
  <si>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</si>
  <si>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</si>
  <si>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</si>
  <si>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</si>
  <si>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</si>
  <si>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</si>
  <si>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</si>
  <si>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</si>
  <si>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</si>
  <si>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</si>
  <si>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</si>
  <si>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</si>
  <si>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</si>
  <si>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</si>
  <si>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</si>
  <si>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</si>
  <si>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</si>
  <si>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GREGORIO LUPERON</t>
  </si>
  <si>
    <t>LOS RIELES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</si>
  <si>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</si>
  <si>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</si>
  <si>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</si>
  <si>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</si>
  <si>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</si>
  <si>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</si>
  <si>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</si>
  <si>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</si>
  <si>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</si>
  <si>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</si>
  <si>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</si>
  <si>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</si>
  <si>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LAGUNA SALADA</t>
  </si>
  <si>
    <t>VILLA OLIMPICA</t>
  </si>
  <si>
    <t>NORTE ORIENTAL</t>
  </si>
  <si>
    <t>DUARTE</t>
  </si>
  <si>
    <t>SAN FRANCISCO DE MACORÍS</t>
  </si>
  <si>
    <t>VISTA AL VALLE</t>
  </si>
  <si>
    <t>SALVADOR THEN Y THEN</t>
  </si>
  <si>
    <t>ESPAILLAT</t>
  </si>
  <si>
    <t>MOCA</t>
  </si>
  <si>
    <t>EL CAIMITO</t>
  </si>
  <si>
    <t>MARÍA TRINIDAD SÁNCHEZ</t>
  </si>
  <si>
    <t>CABRERA</t>
  </si>
  <si>
    <t>CABRERA CAIPI T</t>
  </si>
  <si>
    <t>EL FACTOR</t>
  </si>
  <si>
    <t>LOS PAJONES</t>
  </si>
  <si>
    <t>SAMANÁ</t>
  </si>
  <si>
    <t>MARIA LUISA</t>
  </si>
  <si>
    <t>SÁNCHEZ</t>
  </si>
  <si>
    <t>SÁNCHEZ CAIPI T</t>
  </si>
  <si>
    <t>SANCHEZ RAMÍREZ</t>
  </si>
  <si>
    <t>CEVICOS</t>
  </si>
  <si>
    <t>CEVICOS CAIPI T</t>
  </si>
  <si>
    <t>COTUÍ</t>
  </si>
  <si>
    <t>COTUI</t>
  </si>
  <si>
    <t>LA CRUZ</t>
  </si>
  <si>
    <t>SUR</t>
  </si>
  <si>
    <t>AZUA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</si>
  <si>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</si>
  <si>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</si>
  <si>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</si>
  <si>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</si>
  <si>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</si>
  <si>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</si>
  <si>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</si>
  <si>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</si>
  <si>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</si>
  <si>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</si>
  <si>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</si>
  <si>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</si>
  <si>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EL PRADO</t>
  </si>
  <si>
    <t>LA BOMBITA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</si>
  <si>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</si>
  <si>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</si>
  <si>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</si>
  <si>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</si>
  <si>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</si>
  <si>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</si>
  <si>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</si>
  <si>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</si>
  <si>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</si>
  <si>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</si>
  <si>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</si>
  <si>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</si>
  <si>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</si>
  <si>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</si>
  <si>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</si>
  <si>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</si>
  <si>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</si>
  <si>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</si>
  <si>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</si>
  <si>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</si>
  <si>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</si>
  <si>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</si>
  <si>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</si>
  <si>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</si>
  <si>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</si>
  <si>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</si>
  <si>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</si>
  <si>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</si>
  <si>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</si>
  <si>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</si>
  <si>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</si>
  <si>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</si>
  <si>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</si>
  <si>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</si>
  <si>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</si>
  <si>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</si>
  <si>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</si>
  <si>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</si>
  <si>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</si>
  <si>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</si>
  <si>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LOS CARTONES</t>
  </si>
  <si>
    <t>LA MONTAÑITA- JUAN PABLO DUARTE</t>
  </si>
  <si>
    <t>DUVERGE</t>
  </si>
  <si>
    <t>VENGAN A VER</t>
  </si>
  <si>
    <t>EL LIMÓN</t>
  </si>
  <si>
    <t>JUAN DE HERRERA</t>
  </si>
  <si>
    <t>MONTE VERDE</t>
  </si>
  <si>
    <t xml:space="preserve">LA ROMANA </t>
  </si>
  <si>
    <t>MEITA</t>
  </si>
  <si>
    <t>VILLA ELOISA</t>
  </si>
  <si>
    <t>PERALVILLO</t>
  </si>
  <si>
    <t>ESPERALVILLO</t>
  </si>
  <si>
    <t>EL PUEBLECITO</t>
  </si>
  <si>
    <t>EL RAMON</t>
  </si>
  <si>
    <t>MADRE VIEJA DEL NORTE</t>
  </si>
  <si>
    <t>CONCENTRACION</t>
  </si>
  <si>
    <t>VILLA ALTAGRACIA</t>
  </si>
  <si>
    <t>VILLA ALTAGRACIA 2</t>
  </si>
  <si>
    <t>INVI</t>
  </si>
  <si>
    <t>LOS FARAYONES</t>
  </si>
  <si>
    <t>EL CACHON</t>
  </si>
  <si>
    <t>EL JAVILLAR</t>
  </si>
  <si>
    <t>NAGUA</t>
  </si>
  <si>
    <t>LAS 500</t>
  </si>
  <si>
    <t>SAN JOSE DE VILLA</t>
  </si>
  <si>
    <t>SANCHEZ</t>
  </si>
  <si>
    <t>VILLA JARAGUA</t>
  </si>
  <si>
    <t>LOS GUAYACANES</t>
  </si>
  <si>
    <t>LA TORMENTA</t>
  </si>
  <si>
    <t>EL PERLA</t>
  </si>
  <si>
    <t>EL CRISTAL</t>
  </si>
  <si>
    <t>EL PALMAR</t>
  </si>
  <si>
    <t>BRISAS DE LOS PALMARES</t>
  </si>
  <si>
    <t>MILLONCITO-VILLA PENCA</t>
  </si>
  <si>
    <t>SABANA PERDIDA II CAIPI T</t>
  </si>
  <si>
    <t>BATEY BIENVENIDO, MANOGUAYABO</t>
  </si>
  <si>
    <t>LOMA DE PANCHITO</t>
  </si>
  <si>
    <t>BAHORUCO</t>
  </si>
  <si>
    <t>AGUA DULCE</t>
  </si>
  <si>
    <t>ELIO FRANCO</t>
  </si>
  <si>
    <t>LA MILAGROSA</t>
  </si>
  <si>
    <t>LA SETENTA</t>
  </si>
  <si>
    <t>INVIVIENDA</t>
  </si>
  <si>
    <t xml:space="preserve">HERRERA-ENGOMBE </t>
  </si>
  <si>
    <t>ENGOMBE</t>
  </si>
  <si>
    <t>LIBERTAD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</si>
  <si>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</si>
  <si>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</si>
  <si>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</si>
  <si>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</si>
  <si>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</si>
  <si>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</si>
  <si>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</si>
  <si>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</si>
  <si>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</si>
  <si>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</si>
  <si>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</si>
  <si>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</si>
  <si>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MANICERA CAIPI T</t>
  </si>
  <si>
    <t>MANICERA</t>
  </si>
  <si>
    <t>HATO MAYOR</t>
  </si>
  <si>
    <t>VILLA VILORIA</t>
  </si>
  <si>
    <t>SABANA DE LA MAR</t>
  </si>
  <si>
    <t>BARRIO LINDO</t>
  </si>
  <si>
    <t>TIA MARIA</t>
  </si>
  <si>
    <t>LA CRISTINITA</t>
  </si>
  <si>
    <t>LOTIFICACIÓN-VERÓN</t>
  </si>
  <si>
    <t>JUAN PABLO DUARTE</t>
  </si>
  <si>
    <t>SAVICA</t>
  </si>
  <si>
    <t>LA FLORIDA</t>
  </si>
  <si>
    <t>LOS SOTO</t>
  </si>
  <si>
    <t>BUEN PASTOR</t>
  </si>
  <si>
    <t>GUAYMATE</t>
  </si>
  <si>
    <t xml:space="preserve"> GUAYMATE</t>
  </si>
  <si>
    <t>LOS COCOS</t>
  </si>
  <si>
    <t>VILLA SAN CARLOS</t>
  </si>
  <si>
    <t>SANTA ROSA</t>
  </si>
  <si>
    <t>PIEDRA LINDA</t>
  </si>
  <si>
    <t>BARRIO GEORGE</t>
  </si>
  <si>
    <t>CONSUELO</t>
  </si>
  <si>
    <t xml:space="preserve">CONSUELO </t>
  </si>
  <si>
    <t>LA GUAMITA</t>
  </si>
  <si>
    <t>LOS FELIU</t>
  </si>
  <si>
    <t>ESTANCIA INFANTIL CONSUELO</t>
  </si>
  <si>
    <t>SS</t>
  </si>
  <si>
    <t>PUNTA DE GARZA</t>
  </si>
  <si>
    <t>ESTANCIA INFANTIL SAN PEDRO DE MACORIS II</t>
  </si>
  <si>
    <t>LAS PIEDRAS</t>
  </si>
  <si>
    <t>PEDRO JUSTO CARRION</t>
  </si>
  <si>
    <t>SAN PEDRO DE MACORÍS CAIPI T</t>
  </si>
  <si>
    <t>LA PIEDRA - MIRAMAR</t>
  </si>
  <si>
    <t>PUERTO ISABELA</t>
  </si>
  <si>
    <t>LA CUARENTA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</si>
  <si>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</si>
  <si>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</si>
  <si>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</si>
  <si>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</si>
  <si>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</si>
  <si>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</si>
  <si>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</si>
  <si>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</si>
  <si>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</si>
  <si>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</si>
  <si>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</si>
  <si>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</si>
  <si>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</si>
  <si>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</si>
  <si>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</si>
  <si>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</si>
  <si>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</si>
  <si>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</si>
  <si>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FRANCISCA</t>
  </si>
  <si>
    <t>VILLA JUANA</t>
  </si>
  <si>
    <t>VILLAS AGRÍCOLAS  CAIPI T</t>
  </si>
  <si>
    <t>VILLAS AGRÍCOLAS</t>
  </si>
  <si>
    <t>VILLA PENCA-CG</t>
  </si>
  <si>
    <t>EL FRANBOYAN</t>
  </si>
  <si>
    <t>CARIBE-LOS COQUITOS</t>
  </si>
  <si>
    <t>EL CACIQUE-MAGDALENA</t>
  </si>
  <si>
    <t>CANASTICA</t>
  </si>
  <si>
    <t>BUEN PASTOR - LA COQUERA</t>
  </si>
  <si>
    <t>ZONA VERDE</t>
  </si>
  <si>
    <t>JERINGA-CG</t>
  </si>
  <si>
    <t>LAS FLORES-CG</t>
  </si>
  <si>
    <t>5 DE ABRIL-GUANDULERA</t>
  </si>
  <si>
    <t>ESTANCIA INFANTIL VILLA ALTAGRACIA</t>
  </si>
  <si>
    <t>LOS ARREMANGAOS</t>
  </si>
  <si>
    <t>MONTE ADENTRO</t>
  </si>
  <si>
    <t>BRISAS DEL NORTE 1</t>
  </si>
  <si>
    <t>INVI-CEA</t>
  </si>
  <si>
    <t>BRISAS DEL NORTE 2</t>
  </si>
  <si>
    <t>LOS TANQUESITOS</t>
  </si>
  <si>
    <t>LA CALETA – BOCA CHICA 1</t>
  </si>
  <si>
    <t>CALETA</t>
  </si>
  <si>
    <t>LOS UNIDOS</t>
  </si>
  <si>
    <t>LA CALETA I CAIPI T</t>
  </si>
  <si>
    <t>LA CALETA I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</si>
  <si>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</si>
  <si>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</si>
  <si>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</si>
  <si>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</si>
  <si>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</si>
  <si>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</si>
  <si>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</si>
  <si>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</si>
  <si>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</si>
  <si>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LAS CARRERAS</t>
  </si>
  <si>
    <t>RIVERA DEL OZAMA</t>
  </si>
  <si>
    <t>RAMÓN MATÍAS MELLA</t>
  </si>
  <si>
    <t>LOS FRAILES</t>
  </si>
  <si>
    <t>LOS FRAILES KM 12</t>
  </si>
  <si>
    <t>LOS FRAILES KM 14</t>
  </si>
  <si>
    <t>LUZ CELESTIAL</t>
  </si>
  <si>
    <t>LOS MINA CAIPI T</t>
  </si>
  <si>
    <t>LOS MINA</t>
  </si>
  <si>
    <t>LOS MINA CENTRO</t>
  </si>
  <si>
    <t xml:space="preserve">LOS TRES BRAZOS </t>
  </si>
  <si>
    <t>VALLE DEL OZAMA</t>
  </si>
  <si>
    <t>SANTO TOMAS DE AQUINO</t>
  </si>
  <si>
    <t xml:space="preserve">VILLA DUARTE </t>
  </si>
  <si>
    <t>LA FRANCIA</t>
  </si>
  <si>
    <t>MENDOZA</t>
  </si>
  <si>
    <t>CANAAN</t>
  </si>
  <si>
    <t>ETANCIA INFANTIL GUARICANO</t>
  </si>
  <si>
    <t>LA NUEVA BARQUITA</t>
  </si>
  <si>
    <t>LOS EDIFICIOS</t>
  </si>
  <si>
    <t>NUEVA ISABELA</t>
  </si>
  <si>
    <t>EL PROGRESO</t>
  </si>
  <si>
    <t>LOS SOLDADITOS CAIPI T</t>
  </si>
  <si>
    <t>LOS SOLDADITOS</t>
  </si>
  <si>
    <t>CACHIMAN</t>
  </si>
  <si>
    <t>LOTES Y SERVICIOS / SABANA PERDIDA (T3)</t>
  </si>
  <si>
    <t>LOTES Y SERVICIOS</t>
  </si>
  <si>
    <t>SABANA PERDIDA I</t>
  </si>
  <si>
    <t>EL MANGUITO</t>
  </si>
  <si>
    <t>CARLOS ALVAREZ</t>
  </si>
  <si>
    <t>PALAVE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</si>
  <si>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</si>
  <si>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</si>
  <si>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</si>
  <si>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</si>
  <si>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</si>
  <si>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</si>
  <si>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</si>
  <si>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</si>
  <si>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</si>
  <si>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GUAYABAL</t>
  </si>
  <si>
    <t>LOMA DE CABRERA</t>
  </si>
  <si>
    <t>CRUCE SANTIAGO DE LA CRUZ</t>
  </si>
  <si>
    <t>PARTIDO</t>
  </si>
  <si>
    <t>CONSTANZA</t>
  </si>
  <si>
    <t>EL CERCADO</t>
  </si>
  <si>
    <t>JARABACOA</t>
  </si>
  <si>
    <t>BALAGUER</t>
  </si>
  <si>
    <t>EL BOLSILLO</t>
  </si>
  <si>
    <t>AMADA II, PALMARITO</t>
  </si>
  <si>
    <t>AMADA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</si>
  <si>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</si>
  <si>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</si>
  <si>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</si>
  <si>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</si>
  <si>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</si>
  <si>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</si>
  <si>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</si>
  <si>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</si>
  <si>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</si>
  <si>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HOLYWOOD</t>
  </si>
  <si>
    <t>LA CARMELITA</t>
  </si>
  <si>
    <t>NIBAJE</t>
  </si>
  <si>
    <t>CASTAÑUELAS</t>
  </si>
  <si>
    <t>MANZANILLO CAIPI T</t>
  </si>
  <si>
    <t>MANZANILLO</t>
  </si>
  <si>
    <t>ANDA LUCIA - EL 17</t>
  </si>
  <si>
    <t>ALTOS DE CHAVON</t>
  </si>
  <si>
    <t>PADRE LAS CASAS</t>
  </si>
  <si>
    <t>EL AVISPERO</t>
  </si>
  <si>
    <t>GRANERO</t>
  </si>
  <si>
    <t>PADRE GRANERO</t>
  </si>
  <si>
    <t>BARRIO HAITI</t>
  </si>
  <si>
    <t>SAN MARCOS</t>
  </si>
  <si>
    <t>SOSÚA</t>
  </si>
  <si>
    <t>LOS CASTILLO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</si>
  <si>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</si>
  <si>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</si>
  <si>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</si>
  <si>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</si>
  <si>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</si>
  <si>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</si>
  <si>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</si>
  <si>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</si>
  <si>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</si>
  <si>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</si>
  <si>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</si>
  <si>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</si>
  <si>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</si>
  <si>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CIRUELITO/CAMBOYA</t>
  </si>
  <si>
    <t>FRANCISCO DEL ROSARIO SANCHEZ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</si>
  <si>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</si>
  <si>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</si>
  <si>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</si>
  <si>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</si>
  <si>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</si>
  <si>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</si>
  <si>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</si>
  <si>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LA GLORIA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</si>
  <si>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</si>
  <si>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</si>
  <si>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</si>
  <si>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</si>
  <si>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</si>
  <si>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</si>
  <si>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</si>
  <si>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SANTIAGO III</t>
  </si>
  <si>
    <t>VILLA TABACALERA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</si>
  <si>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</si>
  <si>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</si>
  <si>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</si>
  <si>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</si>
  <si>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</si>
  <si>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</si>
  <si>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</si>
  <si>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TAMBORIL CENTRO-CG</t>
  </si>
  <si>
    <t>GUAZUMAL ABAJO</t>
  </si>
  <si>
    <t>SANTIAGO RODRÍGUEZ</t>
  </si>
  <si>
    <t>SAN IGNACIO DE SABANETA</t>
  </si>
  <si>
    <t>VILLA POLIN</t>
  </si>
  <si>
    <t>ESPERANZA</t>
  </si>
  <si>
    <t>TITO CABRERA</t>
  </si>
  <si>
    <t>MARIA AUXILIADORA</t>
  </si>
  <si>
    <t>PEÑA GÓMEZ-CRUCE DE ESPERANZA</t>
  </si>
  <si>
    <t>MAIZAL</t>
  </si>
  <si>
    <t>JAIBON</t>
  </si>
  <si>
    <t>MAO</t>
  </si>
  <si>
    <t>LA COMPUERTA</t>
  </si>
  <si>
    <t>MAO  CAIPI T</t>
  </si>
  <si>
    <t xml:space="preserve">MAO </t>
  </si>
  <si>
    <t>LOS RESTAURADORES</t>
  </si>
  <si>
    <t>HERMANAS MIRABAL</t>
  </si>
  <si>
    <t>SAN FRANCISCO  CAIPI T</t>
  </si>
  <si>
    <t>LOS GRULLONES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</si>
  <si>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</si>
  <si>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</si>
  <si>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</si>
  <si>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</si>
  <si>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</si>
  <si>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</si>
  <si>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</si>
  <si>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</si>
  <si>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MI SEGUNDO HOGAR -  NAGUA 3</t>
  </si>
  <si>
    <t>ESTANCIA INFANTIL MI SEGUNDO HOGAR</t>
  </si>
  <si>
    <t>MONSEÑOR NOUEL</t>
  </si>
  <si>
    <t>BONAO</t>
  </si>
  <si>
    <t>ESTANCIA INFANTIL LA AMISTAD</t>
  </si>
  <si>
    <t>LINO ABREU</t>
  </si>
  <si>
    <t>BARRIO PROSPERIDAD</t>
  </si>
  <si>
    <t xml:space="preserve">VILLA LIBERACION </t>
  </si>
  <si>
    <t>AZUA CAIPI T</t>
  </si>
  <si>
    <t>EE COMITÉ GESTOR EL BARRO</t>
  </si>
  <si>
    <t>COMITÉ GESTOR EL BARRO</t>
  </si>
  <si>
    <t>EL PRADO-CG</t>
  </si>
  <si>
    <t>URBANIZACIÓN QUISQUEYYA</t>
  </si>
  <si>
    <t>SAN MIGUEL-CG</t>
  </si>
  <si>
    <t>PERALTA</t>
  </si>
  <si>
    <t>LOS RÍOS</t>
  </si>
  <si>
    <t>LOS RÍOS CAIPI T</t>
  </si>
  <si>
    <t>NEIBA</t>
  </si>
  <si>
    <t>EL TANQUE</t>
  </si>
  <si>
    <t>PLAZA CAAMAÑO</t>
  </si>
  <si>
    <t>BARAHONA CAIPI T</t>
  </si>
  <si>
    <t>VILLA DEL MAR</t>
  </si>
  <si>
    <t>TIERRA BLANCA</t>
  </si>
  <si>
    <t>ELÍAS PIÑA CAIPI T</t>
  </si>
  <si>
    <t>BOCA DE CACHON</t>
  </si>
  <si>
    <t>BOCA DE CACHÓN</t>
  </si>
  <si>
    <t>JIMANI CAIPI T</t>
  </si>
  <si>
    <t>JIMANI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</si>
  <si>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</si>
  <si>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</si>
  <si>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</si>
  <si>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</si>
  <si>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</si>
  <si>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</si>
  <si>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</si>
  <si>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</si>
  <si>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</si>
  <si>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</si>
  <si>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</si>
  <si>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</si>
  <si>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</si>
  <si>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</si>
  <si>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</si>
  <si>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</si>
  <si>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</si>
  <si>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</si>
  <si>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</si>
  <si>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FUNDACIÓN EDUCATIVA ESTOY APRENDIENDO</t>
  </si>
  <si>
    <t>FUNDACIÓN EDUCATIVA ESTOY APRENDIENDO</t>
  </si>
  <si>
    <t>EE FUNDACIÓN MUJERES DE LA MAGUANA EN ACCIÓN</t>
  </si>
  <si>
    <t>FUNDACIÓN MUJERES DE LA MAGUANA EN ACCIÓN</t>
  </si>
  <si>
    <t>EE FUNDACIÓN PARA EL DESARROLLO DEL DEPORTE Y LA CULTURA DE JINOVA FUNDECULJI</t>
  </si>
  <si>
    <t>FUNDACIÓN PARA EL DESARROLLO DEL DEPORTE Y LA CULTURA DE JINOVA FUNDECULJI</t>
  </si>
  <si>
    <t>ESTANCIA INFANTIL AMADO JUAN</t>
  </si>
  <si>
    <t>LOS CORBANOS</t>
  </si>
  <si>
    <t>CORBANO SUR</t>
  </si>
  <si>
    <t>LA PALMA</t>
  </si>
  <si>
    <t>CORBANO NORTE</t>
  </si>
  <si>
    <t>VILLA CERRO II</t>
  </si>
  <si>
    <t>ESTANCIA INFANTIL HAINA II</t>
  </si>
  <si>
    <t>SAN GREGORIO DE NIGUA</t>
  </si>
  <si>
    <t>ESTANCIA INFANTIL SAN GREGORIO</t>
  </si>
  <si>
    <t>YAGUATE</t>
  </si>
  <si>
    <t>SEMANA SANTA CAIPI T</t>
  </si>
  <si>
    <t>SEMANA SANTA</t>
  </si>
  <si>
    <t>ESTANCIA INFANTIL INVIVIENDA</t>
  </si>
  <si>
    <t>ESTANCIA INFANTIL LA MILAGROSA</t>
  </si>
  <si>
    <t>ARROYO ARRIBA</t>
  </si>
  <si>
    <t>ESTANCIA INFANTIL DE Bo SANTA MARIA</t>
  </si>
  <si>
    <t>ESTANCIA INFANTIL DE SANTA MARIA</t>
  </si>
  <si>
    <t>EL INGENIO</t>
  </si>
  <si>
    <t>ESTANCIA INFANTIL MARIA TRINIDAD SANCHEZ</t>
  </si>
  <si>
    <t>LAS SALINAS- LOS BLOCK</t>
  </si>
  <si>
    <t>PEÑUELA</t>
  </si>
  <si>
    <t>JUAN SANTIAGO</t>
  </si>
  <si>
    <t xml:space="preserve">JUAN SANTIAGO </t>
  </si>
  <si>
    <t>VILLA FLORES</t>
  </si>
  <si>
    <t>VILLAFLORES</t>
  </si>
  <si>
    <t>VILLA FLORES NORTE</t>
  </si>
  <si>
    <t>CRISTO REY- LOS RECIOS</t>
  </si>
  <si>
    <t>VALLEJUELO</t>
  </si>
  <si>
    <t>EL VALLE</t>
  </si>
  <si>
    <t>LAS MALVINAS</t>
  </si>
  <si>
    <t>ESTANCIA INFALTIL ARCO IRIS</t>
  </si>
  <si>
    <t>ESTANCIA INFANTIL ARCO IRIS</t>
  </si>
  <si>
    <t>ESTANCIA INFANTIL EL NARANJO</t>
  </si>
  <si>
    <t>ESTANCIA INFANTIL SAN MARTIN DE PORRES</t>
  </si>
  <si>
    <t>VILLA FARO</t>
  </si>
  <si>
    <t>CAPOTILLO CENTRO-CG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</si>
  <si>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</si>
  <si>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</si>
  <si>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</si>
  <si>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</si>
  <si>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</si>
  <si>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</si>
  <si>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</si>
  <si>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</si>
  <si>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GRINGO-CG</t>
  </si>
  <si>
    <t>ESTANCIA INFANTIL SAN CRISTOBAL I</t>
  </si>
  <si>
    <t>EE FUNDACIÓN PASOS DE VIDA FUNPAVI</t>
  </si>
  <si>
    <t>FUNDACIÓN PASOS DE VIDA FUNPAVI</t>
  </si>
  <si>
    <t>PEDRO BRAND</t>
  </si>
  <si>
    <t>EE ASOCIACIÓN DE AYUDA A LAS FAMILIAS. (ADAF)</t>
  </si>
  <si>
    <t>ASOCIACIÓN DE AYUDA A LAS FAMILIAS. (ADAF)</t>
  </si>
  <si>
    <t>EE CENTRO DE DESARROLLO Y SERVICIOS INTEGRAL MADRE LAURA (CDSMAL)</t>
  </si>
  <si>
    <t>CENTRO DE DESARROLLO Y SERVICIOS INTEGRAL MADRE LAURA (CDSMAL)</t>
  </si>
  <si>
    <t>LOS GUANDULES-CG</t>
  </si>
  <si>
    <t>LA MINA-CG</t>
  </si>
  <si>
    <t>ESPAILLAT-RAFEY</t>
  </si>
  <si>
    <t>RAFEY-CG</t>
  </si>
  <si>
    <t>ENSANCHE ESPAILLAT-CG</t>
  </si>
  <si>
    <t>CIENFUEGOS CENTRO-CG</t>
  </si>
  <si>
    <t>ESTANCIA INFANTIL DE Bo CIENFUEGOS</t>
  </si>
  <si>
    <t>ESTANCIA INFANTIL DE CIENFUEGOS</t>
  </si>
  <si>
    <t>ESTANCIA INFALTIL ESPERANZA I</t>
  </si>
  <si>
    <t>ESTANCIA INFANTIL ESPERANZA II</t>
  </si>
  <si>
    <t>ESTANCIA INFANTIL RAYITO AZUL</t>
  </si>
  <si>
    <t>TENARES</t>
  </si>
  <si>
    <t>CENTRO COMUNITARIO PARA LA INFANCIA SAN ANTONIO</t>
  </si>
  <si>
    <t>CENTRO COMUNITARIO PARA LA INFANCIA DE EL COROZAL</t>
  </si>
  <si>
    <t>EE CENTRO COMUNITARIO PARA LA INFANCIA DEL COCO II</t>
  </si>
  <si>
    <t>CENTRO COMUNITARIO PARA LA INFANCIA DEL COCO II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</si>
  <si>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</si>
  <si>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</si>
  <si>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</si>
  <si>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</si>
  <si>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UNIÓN POR EL DESARROLLO COMUNITARIO D-1 GANADERO</t>
  </si>
  <si>
    <t>UNIÓN POR EL DESARROLLO COMUNITARIO D-1 GANADERO</t>
  </si>
  <si>
    <t>EE COMITÉ GESTOR LA CEIBA</t>
  </si>
  <si>
    <t>COMITÉ GESTOR LA CEIBA</t>
  </si>
  <si>
    <t>COMITE GESTOR AMIAMA GOMEZ</t>
  </si>
  <si>
    <t>PUEBLO VIEJO</t>
  </si>
  <si>
    <t>EE COMITÉ GESTOR DE PUEBLO VIEJO</t>
  </si>
  <si>
    <t>COMITÉ GESTOR DE PUEBLO VIEJO</t>
  </si>
  <si>
    <t>EE COMITÉ GESTOR LAS GUANÁBANAS</t>
  </si>
  <si>
    <t>COMITÉ GESTOR LAS GUANÁBANAS</t>
  </si>
  <si>
    <t>EE COMITÉ GESTOR LA LISTA</t>
  </si>
  <si>
    <t>COMITÉ GESTOR LA LISTA</t>
  </si>
  <si>
    <t>EE COMITÉ GESTOS LOS BLANCOS</t>
  </si>
  <si>
    <t>COMITÉ GESTOS LOS BLANCOS</t>
  </si>
  <si>
    <t>COMITE GESTOR CACHON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</si>
  <si>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</si>
  <si>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</si>
  <si>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</si>
  <si>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</si>
  <si>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</si>
  <si>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</si>
  <si>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</si>
  <si>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</si>
  <si>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VICENTE NOBLE</t>
  </si>
  <si>
    <t>EE COMITÉ DESARROLLO CANOA INC.</t>
  </si>
  <si>
    <t>COMITÉ DESARROLLO CANOA INC.</t>
  </si>
  <si>
    <t>EE FUNDACIÓN PARA EL DESARROLLO ESPERANZA SIN FRONTERAS INC.</t>
  </si>
  <si>
    <t>FUNDACIÓN PARA EL DESARROLLO ESPERANZA SIN FRONTERAS INC.</t>
  </si>
  <si>
    <t>BANICA</t>
  </si>
  <si>
    <t>HONDO VALLE</t>
  </si>
  <si>
    <t>EE COMITÉ GESTOR DE LAS BAITOAS</t>
  </si>
  <si>
    <t>COMITÉ GESTOR DE LAS BAITOAS</t>
  </si>
  <si>
    <t>COMITE GESTOR LOS MONTONES</t>
  </si>
  <si>
    <t>COMITE GESTOR LAS CHARCAS DE MARIA NOVA</t>
  </si>
  <si>
    <t>COMITE GESTOR LAS CHARCAS DE GARABITO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</si>
  <si>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</si>
  <si>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</si>
  <si>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</si>
  <si>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</si>
  <si>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</si>
  <si>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</si>
  <si>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</si>
  <si>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</si>
  <si>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</si>
  <si>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</si>
  <si>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</si>
  <si>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</si>
  <si>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</si>
  <si>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</si>
  <si>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</si>
  <si>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</si>
  <si>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</si>
  <si>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</si>
  <si>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</si>
  <si>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</si>
  <si>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</si>
  <si>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</si>
  <si>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</si>
  <si>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</si>
  <si>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</si>
  <si>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</si>
  <si>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</si>
  <si>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</si>
  <si>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</si>
  <si>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</si>
  <si>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</si>
  <si>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</si>
  <si>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</si>
  <si>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</si>
  <si>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</si>
  <si>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</si>
  <si>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</si>
  <si>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</si>
  <si>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</si>
  <si>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</si>
  <si>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</si>
  <si>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</si>
  <si>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</si>
  <si>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</si>
  <si>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</si>
  <si>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</si>
  <si>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</si>
  <si>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</si>
  <si>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</si>
  <si>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</si>
  <si>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</si>
  <si>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</si>
  <si>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</si>
  <si>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</si>
  <si>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</si>
  <si>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</si>
  <si>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</si>
  <si>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</si>
  <si>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</si>
  <si>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</si>
  <si>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</si>
  <si>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</si>
  <si>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</si>
  <si>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</si>
  <si>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</si>
  <si>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</si>
  <si>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</si>
  <si>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</si>
  <si>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</si>
  <si>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</si>
  <si>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</si>
  <si>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</si>
  <si>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</si>
  <si>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</si>
  <si>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</si>
  <si>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</si>
  <si>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</si>
  <si>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</si>
  <si>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</si>
  <si>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</si>
  <si>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</si>
  <si>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trimestre enero - marzo 2022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</si>
  <si>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</si>
  <si>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</si>
  <si>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</si>
  <si>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</si>
  <si>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</si>
  <si>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</si>
  <si>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</si>
  <si>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</si>
  <si>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</si>
  <si>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</si>
  <si>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</si>
  <si>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</si>
  <si>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</si>
  <si>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</si>
  <si>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</si>
  <si>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</si>
  <si>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</si>
  <si>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</si>
  <si>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</si>
  <si>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</si>
  <si>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</si>
  <si>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</si>
  <si>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</si>
  <si>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</si>
  <si>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</si>
  <si>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</si>
  <si>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</si>
  <si>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</si>
  <si>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</si>
  <si>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</si>
  <si>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</si>
  <si>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</si>
  <si>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</si>
  <si>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</si>
  <si>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</si>
  <si>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</si>
  <si>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</si>
  <si>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</si>
  <si>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</si>
  <si>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</si>
  <si>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</si>
  <si>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</si>
  <si>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</si>
  <si>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Total General </t>
  </si>
  <si>
    <t>Total general</t>
  </si>
  <si>
    <t>NNs Egresados del INAIPI 2022</t>
  </si>
  <si>
    <t>Egresos</t>
  </si>
  <si>
    <t>Modalidad</t>
  </si>
  <si>
    <t>Seguro de Salud noviembre 2021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</si>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</sst>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36">
    <xf numFmtId="0" fontId="0" fillId="0" borderId="0" xfId="0"/>
    <xf numFmtId="165" fontId="0" fillId="0" borderId="0" xfId="1" applyNumberFormat="1" applyFont="1"/>
    <xf numFmtId="0" fontId="5" fillId="0" borderId="0" xfId="0" applyFont="1"/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0" fontId="5" fillId="0" borderId="0" xfId="0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4" fillId="0" borderId="0" xfId="0" applyFont="1" applyBorder="1" applyAlignment="1">
      <alignment vertical="center" wrapText="1"/>
    </xf>
    <xf numFmtId="0" fontId="21" fillId="3" borderId="0" xfId="0" applyFont="1" applyFill="1" applyBorder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23" xfId="0" applyBorder="1"/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49" fontId="28" fillId="11" borderId="45" xfId="0" applyNumberFormat="1" applyFont="1" applyFill="1" applyBorder="1" applyAlignment="1">
      <alignment horizontal="left" vertical="center" readingOrder="1"/>
    </xf>
    <xf numFmtId="3" fontId="28" fillId="12" borderId="45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45" xfId="0" applyNumberFormat="1" applyFont="1" applyFill="1" applyBorder="1" applyAlignment="1">
      <alignment horizontal="left" vertical="center" readingOrder="1"/>
    </xf>
    <xf numFmtId="169" fontId="30" fillId="12" borderId="45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30" fillId="11" borderId="45" xfId="0" applyNumberFormat="1" applyFont="1" applyFill="1" applyBorder="1" applyAlignment="1">
      <alignment horizontal="left" vertical="center" readingOrder="1"/>
    </xf>
    <xf numFmtId="49" fontId="30" fillId="11" borderId="45" xfId="0" applyNumberFormat="1" applyFont="1" applyFill="1" applyBorder="1" applyAlignment="1">
      <alignment horizontal="left" vertical="center" readingOrder="1"/>
    </xf>
    <xf numFmtId="49" fontId="28" fillId="11" borderId="45" xfId="0" applyNumberFormat="1" applyFont="1" applyFill="1" applyBorder="1" applyAlignment="1">
      <alignment horizontal="left" vertical="center" readingOrder="1"/>
    </xf>
    <xf numFmtId="0" fontId="28" fillId="11" borderId="45" xfId="0" applyNumberFormat="1" applyFont="1" applyFill="1" applyBorder="1" applyAlignment="1">
      <alignment horizontal="left" vertical="center" readingOrder="1"/>
    </xf>
    <xf numFmtId="0" fontId="19" fillId="0" borderId="0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6" fillId="0" borderId="0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</a:rPr>
              <a:t>Gráfico</a:t>
            </a:r>
            <a:r>
              <a:rPr lang="es-DO" b="1" baseline="0">
                <a:solidFill>
                  <a:sysClr val="windowText" lastClr="000000"/>
                </a:solidFill>
              </a:rPr>
              <a:t> 32 - </a:t>
            </a:r>
            <a:r>
              <a:rPr lang="es-DO" b="1">
                <a:solidFill>
                  <a:sysClr val="windowText" lastClr="000000"/>
                </a:solidFill>
              </a:rPr>
              <a:t>Relación entre</a:t>
            </a:r>
            <a:r>
              <a:rPr lang="es-DO" b="1" baseline="0">
                <a:solidFill>
                  <a:sysClr val="windowText" lastClr="000000"/>
                </a:solidFill>
              </a:rPr>
              <a:t> Presupuesto a Primera Infancia y cobertura de Niños y Niñas.</a:t>
            </a:r>
            <a:endParaRPr lang="es-DO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064281964754406"/>
          <c:y val="3.2284100080710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Est_julio 2022 '!$F$304</c:f>
              <c:strCache>
                <c:ptCount val="1"/>
                <c:pt idx="0">
                  <c:v>Cobertura de NNs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6409347091689293E-2"/>
                  <c:y val="-6.7885418817029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1D-4D29-BC9E-347615C3FA23}"/>
                </c:ext>
              </c:extLst>
            </c:dLbl>
            <c:dLbl>
              <c:idx val="4"/>
              <c:layout>
                <c:manualLayout>
                  <c:x val="-1.7039402477797456E-3"/>
                  <c:y val="-4.2446941323345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1D-4D29-BC9E-347615C3FA23}"/>
                </c:ext>
              </c:extLst>
            </c:dLbl>
            <c:dLbl>
              <c:idx val="6"/>
              <c:layout>
                <c:manualLayout>
                  <c:x val="-1.278806372201538E-2"/>
                  <c:y val="-2.0095242747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1D-4D29-BC9E-347615C3FA23}"/>
                </c:ext>
              </c:extLst>
            </c:dLbl>
            <c:dLbl>
              <c:idx val="7"/>
              <c:layout>
                <c:manualLayout>
                  <c:x val="5.5109066048865544E-3"/>
                  <c:y val="6.361478492755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1D-4D29-BC9E-347615C3FA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Est_julio 2022 '!$A$305:$A$312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'Datos Est_julio 2022 '!$F$305:$F$312</c:f>
              <c:numCache>
                <c:formatCode>#,##0</c:formatCode>
                <c:ptCount val="8"/>
                <c:pt idx="0">
                  <c:v>38910</c:v>
                </c:pt>
                <c:pt idx="1">
                  <c:v>92730</c:v>
                </c:pt>
                <c:pt idx="2">
                  <c:v>128399</c:v>
                </c:pt>
                <c:pt idx="3">
                  <c:v>185633</c:v>
                </c:pt>
                <c:pt idx="4">
                  <c:v>195668</c:v>
                </c:pt>
                <c:pt idx="5">
                  <c:v>205323</c:v>
                </c:pt>
                <c:pt idx="6">
                  <c:v>205941</c:v>
                </c:pt>
                <c:pt idx="7">
                  <c:v>210691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1D-4D29-BC9E-347615C3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5624"/>
        <c:axId val="635536016"/>
      </c:barChart>
      <c:lineChart>
        <c:grouping val="standard"/>
        <c:varyColors val="0"/>
        <c:ser>
          <c:idx val="1"/>
          <c:order val="1"/>
          <c:tx>
            <c:strRef>
              <c:f>'Datos Est_julio 2022 '!$E$304</c:f>
              <c:strCache>
                <c:ptCount val="1"/>
                <c:pt idx="0">
                  <c:v>Presupuesto a Primera Infancia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222222222222215E-2"/>
                  <c:y val="-0.16666666666666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1D-4D29-BC9E-347615C3FA23}"/>
                </c:ext>
              </c:extLst>
            </c:dLbl>
            <c:dLbl>
              <c:idx val="1"/>
              <c:layout>
                <c:manualLayout>
                  <c:x val="-7.3220421944516917E-2"/>
                  <c:y val="-7.3044508017487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1D-4D29-BC9E-347615C3FA23}"/>
                </c:ext>
              </c:extLst>
            </c:dLbl>
            <c:dLbl>
              <c:idx val="2"/>
              <c:layout>
                <c:manualLayout>
                  <c:x val="-5.6844025287684515E-2"/>
                  <c:y val="-5.474085636603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1D-4D29-BC9E-347615C3FA23}"/>
                </c:ext>
              </c:extLst>
            </c:dLbl>
            <c:dLbl>
              <c:idx val="3"/>
              <c:layout>
                <c:manualLayout>
                  <c:x val="-5.8409968926297531E-2"/>
                  <c:y val="-0.11503318800861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1D-4D29-BC9E-347615C3FA23}"/>
                </c:ext>
              </c:extLst>
            </c:dLbl>
            <c:dLbl>
              <c:idx val="4"/>
              <c:layout>
                <c:manualLayout>
                  <c:x val="-4.8220432792758339E-2"/>
                  <c:y val="-1.060246415459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1D-4D29-BC9E-347615C3FA23}"/>
                </c:ext>
              </c:extLst>
            </c:dLbl>
            <c:dLbl>
              <c:idx val="5"/>
              <c:layout>
                <c:manualLayout>
                  <c:x val="-4.8510080836755329E-2"/>
                  <c:y val="-3.163917226478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1D-4D29-BC9E-347615C3FA23}"/>
                </c:ext>
              </c:extLst>
            </c:dLbl>
            <c:dLbl>
              <c:idx val="6"/>
              <c:layout>
                <c:manualLayout>
                  <c:x val="-5.4529878443286044E-2"/>
                  <c:y val="-3.5875357598366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1D-4D29-BC9E-347615C3FA23}"/>
                </c:ext>
              </c:extLst>
            </c:dLbl>
            <c:dLbl>
              <c:idx val="7"/>
              <c:layout>
                <c:manualLayout>
                  <c:x val="-3.5820892931763361E-2"/>
                  <c:y val="-2.9156776425128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1D-4D29-BC9E-347615C3FA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Est_julio 2022 '!$A$305:$A$312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'Datos Est_julio 2022 '!$E$305:$E$312</c:f>
              <c:numCache>
                <c:formatCode>#,##0</c:formatCode>
                <c:ptCount val="8"/>
                <c:pt idx="0">
                  <c:v>2045096932</c:v>
                </c:pt>
                <c:pt idx="1">
                  <c:v>1960264115</c:v>
                </c:pt>
                <c:pt idx="2">
                  <c:v>3516894803</c:v>
                </c:pt>
                <c:pt idx="3">
                  <c:v>4155483488</c:v>
                </c:pt>
                <c:pt idx="4">
                  <c:v>5057055459</c:v>
                </c:pt>
                <c:pt idx="5">
                  <c:v>5960525858</c:v>
                </c:pt>
                <c:pt idx="6">
                  <c:v>6686626554</c:v>
                </c:pt>
                <c:pt idx="7">
                  <c:v>8336626554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1D-4D29-BC9E-347615C3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36800"/>
        <c:axId val="635536408"/>
      </c:lineChart>
      <c:catAx>
        <c:axId val="63553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6016"/>
        <c:crosses val="autoZero"/>
        <c:auto val="1"/>
        <c:lblAlgn val="ctr"/>
        <c:lblOffset val="100"/>
        <c:noMultiLvlLbl val="1"/>
      </c:catAx>
      <c:valAx>
        <c:axId val="6355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5624"/>
        <c:crosses val="autoZero"/>
        <c:crossBetween val="between"/>
      </c:valAx>
      <c:valAx>
        <c:axId val="635536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6800"/>
        <c:crosses val="max"/>
        <c:crossBetween val="between"/>
      </c:valAx>
      <c:catAx>
        <c:axId val="63553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53640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2010833</xdr:colOff>
      <xdr:row>298</xdr:row>
      <xdr:rowOff>57150</xdr:rowOff>
    </xdr:from>
    <xdr:to>
      <xdr:col>24</xdr:col>
      <xdr:colOff>582084</xdr:colOff>
      <xdr:row>324</xdr:row>
      <xdr:rowOff>11906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K1193" totalsRowCount="1">
  <autoFilter ref="A1:K1192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57" totalsRowCount="1">
  <autoFilter ref="A1:C56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3"/>
  <sheetViews>
    <sheetView tabSelected="1" workbookViewId="0">
      <selection activeCell="K1076" sqref="K1076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254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316</v>
      </c>
      <c r="C2" t="s">
        <v>316</v>
      </c>
      <c r="D2">
        <v>36</v>
      </c>
      <c r="E2" t="s">
        <v>323</v>
      </c>
      <c r="F2">
        <v>26</v>
      </c>
      <c r="G2" t="s">
        <v>323</v>
      </c>
      <c r="H2" t="s">
        <v>23</v>
      </c>
      <c r="I2" t="s">
        <v>24</v>
      </c>
      <c r="J2" t="s">
        <v>14</v>
      </c>
      <c r="K2" s="1">
        <v>29</v>
      </c>
    </row>
    <row r="3" spans="1:11" x14ac:dyDescent="0.25">
      <c r="A3" t="s">
        <v>10</v>
      </c>
      <c r="B3" t="s">
        <v>316</v>
      </c>
      <c r="C3" t="s">
        <v>316</v>
      </c>
      <c r="D3">
        <v>36</v>
      </c>
      <c r="E3" t="s">
        <v>323</v>
      </c>
      <c r="F3">
        <v>26</v>
      </c>
      <c r="G3" t="s">
        <v>323</v>
      </c>
      <c r="H3" t="s">
        <v>23</v>
      </c>
      <c r="I3" t="s">
        <v>24</v>
      </c>
      <c r="J3" t="s">
        <v>15</v>
      </c>
      <c r="K3" s="1">
        <v>31</v>
      </c>
    </row>
    <row r="4" spans="1:11" x14ac:dyDescent="0.25">
      <c r="A4" t="s">
        <v>10</v>
      </c>
      <c r="B4" t="s">
        <v>316</v>
      </c>
      <c r="C4" t="s">
        <v>316</v>
      </c>
      <c r="D4">
        <v>36</v>
      </c>
      <c r="E4" t="s">
        <v>323</v>
      </c>
      <c r="F4">
        <v>224</v>
      </c>
      <c r="G4" t="s">
        <v>324</v>
      </c>
      <c r="H4" t="s">
        <v>12</v>
      </c>
      <c r="I4" t="s">
        <v>13</v>
      </c>
      <c r="J4" t="s">
        <v>14</v>
      </c>
      <c r="K4" s="1">
        <v>32</v>
      </c>
    </row>
    <row r="5" spans="1:11" x14ac:dyDescent="0.25">
      <c r="A5" t="s">
        <v>10</v>
      </c>
      <c r="B5" t="s">
        <v>316</v>
      </c>
      <c r="C5" t="s">
        <v>316</v>
      </c>
      <c r="D5">
        <v>36</v>
      </c>
      <c r="E5" t="s">
        <v>323</v>
      </c>
      <c r="F5">
        <v>224</v>
      </c>
      <c r="G5" t="s">
        <v>324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316</v>
      </c>
      <c r="C6" t="s">
        <v>316</v>
      </c>
      <c r="D6">
        <v>36</v>
      </c>
      <c r="E6" t="s">
        <v>323</v>
      </c>
      <c r="F6">
        <v>224</v>
      </c>
      <c r="G6" t="s">
        <v>324</v>
      </c>
      <c r="H6" t="s">
        <v>12</v>
      </c>
      <c r="I6" t="s">
        <v>13</v>
      </c>
      <c r="J6" t="s">
        <v>15</v>
      </c>
      <c r="K6" s="1">
        <v>17</v>
      </c>
    </row>
    <row r="7" spans="1:11" x14ac:dyDescent="0.25">
      <c r="A7" t="s">
        <v>10</v>
      </c>
      <c r="B7" t="s">
        <v>316</v>
      </c>
      <c r="C7" t="s">
        <v>316</v>
      </c>
      <c r="D7">
        <v>36</v>
      </c>
      <c r="E7" t="s">
        <v>323</v>
      </c>
      <c r="F7">
        <v>224</v>
      </c>
      <c r="G7" t="s">
        <v>324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316</v>
      </c>
      <c r="C8" t="s">
        <v>316</v>
      </c>
      <c r="D8">
        <v>809</v>
      </c>
      <c r="E8" t="s">
        <v>317</v>
      </c>
      <c r="F8">
        <v>125</v>
      </c>
      <c r="G8" t="s">
        <v>318</v>
      </c>
      <c r="H8" t="s">
        <v>23</v>
      </c>
      <c r="I8" t="s">
        <v>68</v>
      </c>
      <c r="J8" t="s">
        <v>14</v>
      </c>
      <c r="K8" s="1">
        <v>8</v>
      </c>
    </row>
    <row r="9" spans="1:11" x14ac:dyDescent="0.25">
      <c r="A9" t="s">
        <v>10</v>
      </c>
      <c r="B9" t="s">
        <v>316</v>
      </c>
      <c r="C9" t="s">
        <v>316</v>
      </c>
      <c r="D9">
        <v>809</v>
      </c>
      <c r="E9" t="s">
        <v>317</v>
      </c>
      <c r="F9">
        <v>125</v>
      </c>
      <c r="G9" t="s">
        <v>318</v>
      </c>
      <c r="H9" t="s">
        <v>23</v>
      </c>
      <c r="I9" t="s">
        <v>68</v>
      </c>
      <c r="J9" t="s">
        <v>15</v>
      </c>
      <c r="K9" s="1">
        <v>21</v>
      </c>
    </row>
    <row r="10" spans="1:11" x14ac:dyDescent="0.25">
      <c r="A10" t="s">
        <v>10</v>
      </c>
      <c r="B10" t="s">
        <v>316</v>
      </c>
      <c r="C10" t="s">
        <v>316</v>
      </c>
      <c r="D10">
        <v>814</v>
      </c>
      <c r="E10" t="s">
        <v>319</v>
      </c>
      <c r="F10">
        <v>124</v>
      </c>
      <c r="G10" t="s">
        <v>320</v>
      </c>
      <c r="H10" t="s">
        <v>23</v>
      </c>
      <c r="I10" t="s">
        <v>68</v>
      </c>
      <c r="J10" t="s">
        <v>14</v>
      </c>
      <c r="K10" s="1">
        <v>24</v>
      </c>
    </row>
    <row r="11" spans="1:11" x14ac:dyDescent="0.25">
      <c r="A11" t="s">
        <v>10</v>
      </c>
      <c r="B11" t="s">
        <v>316</v>
      </c>
      <c r="C11" t="s">
        <v>316</v>
      </c>
      <c r="D11">
        <v>814</v>
      </c>
      <c r="E11" t="s">
        <v>319</v>
      </c>
      <c r="F11">
        <v>124</v>
      </c>
      <c r="G11" t="s">
        <v>320</v>
      </c>
      <c r="H11" t="s">
        <v>23</v>
      </c>
      <c r="I11" t="s">
        <v>68</v>
      </c>
      <c r="J11" t="s">
        <v>14</v>
      </c>
      <c r="K11" s="1">
        <v>4</v>
      </c>
    </row>
    <row r="12" spans="1:11" x14ac:dyDescent="0.25">
      <c r="A12" t="s">
        <v>10</v>
      </c>
      <c r="B12" t="s">
        <v>316</v>
      </c>
      <c r="C12" t="s">
        <v>316</v>
      </c>
      <c r="D12">
        <v>814</v>
      </c>
      <c r="E12" t="s">
        <v>319</v>
      </c>
      <c r="F12">
        <v>124</v>
      </c>
      <c r="G12" t="s">
        <v>320</v>
      </c>
      <c r="H12" t="s">
        <v>23</v>
      </c>
      <c r="I12" t="s">
        <v>68</v>
      </c>
      <c r="J12" t="s">
        <v>15</v>
      </c>
      <c r="K12" s="1">
        <v>22</v>
      </c>
    </row>
    <row r="13" spans="1:11" x14ac:dyDescent="0.25">
      <c r="A13" t="s">
        <v>10</v>
      </c>
      <c r="B13" t="s">
        <v>316</v>
      </c>
      <c r="C13" t="s">
        <v>316</v>
      </c>
      <c r="D13">
        <v>814</v>
      </c>
      <c r="E13" t="s">
        <v>319</v>
      </c>
      <c r="F13">
        <v>124</v>
      </c>
      <c r="G13" t="s">
        <v>320</v>
      </c>
      <c r="H13" t="s">
        <v>23</v>
      </c>
      <c r="I13" t="s">
        <v>68</v>
      </c>
      <c r="J13" t="s">
        <v>15</v>
      </c>
      <c r="K13" s="1">
        <v>2</v>
      </c>
    </row>
    <row r="14" spans="1:11" x14ac:dyDescent="0.25">
      <c r="A14" t="s">
        <v>10</v>
      </c>
      <c r="B14" t="s">
        <v>316</v>
      </c>
      <c r="C14" t="s">
        <v>316</v>
      </c>
      <c r="D14">
        <v>828</v>
      </c>
      <c r="E14" t="s">
        <v>321</v>
      </c>
      <c r="F14">
        <v>126</v>
      </c>
      <c r="G14" t="s">
        <v>322</v>
      </c>
      <c r="H14" t="s">
        <v>23</v>
      </c>
      <c r="I14" t="s">
        <v>68</v>
      </c>
      <c r="J14" t="s">
        <v>14</v>
      </c>
      <c r="K14" s="1">
        <v>12</v>
      </c>
    </row>
    <row r="15" spans="1:11" x14ac:dyDescent="0.25">
      <c r="A15" t="s">
        <v>10</v>
      </c>
      <c r="B15" t="s">
        <v>316</v>
      </c>
      <c r="C15" t="s">
        <v>316</v>
      </c>
      <c r="D15">
        <v>828</v>
      </c>
      <c r="E15" t="s">
        <v>321</v>
      </c>
      <c r="F15">
        <v>126</v>
      </c>
      <c r="G15" t="s">
        <v>322</v>
      </c>
      <c r="H15" t="s">
        <v>23</v>
      </c>
      <c r="I15" t="s">
        <v>68</v>
      </c>
      <c r="J15" t="s">
        <v>15</v>
      </c>
      <c r="K15" s="1">
        <v>10</v>
      </c>
    </row>
    <row r="16" spans="1:11" x14ac:dyDescent="0.25">
      <c r="A16" t="s">
        <v>10</v>
      </c>
      <c r="B16" t="s">
        <v>316</v>
      </c>
      <c r="C16" t="s">
        <v>316</v>
      </c>
      <c r="D16">
        <v>833</v>
      </c>
      <c r="E16" t="s">
        <v>325</v>
      </c>
      <c r="F16">
        <v>127</v>
      </c>
      <c r="G16" t="s">
        <v>326</v>
      </c>
      <c r="H16" t="s">
        <v>23</v>
      </c>
      <c r="I16" t="s">
        <v>68</v>
      </c>
      <c r="J16" t="s">
        <v>14</v>
      </c>
      <c r="K16" s="1">
        <v>9</v>
      </c>
    </row>
    <row r="17" spans="1:11" x14ac:dyDescent="0.25">
      <c r="A17" t="s">
        <v>10</v>
      </c>
      <c r="B17" t="s">
        <v>316</v>
      </c>
      <c r="C17" t="s">
        <v>316</v>
      </c>
      <c r="D17">
        <v>833</v>
      </c>
      <c r="E17" t="s">
        <v>325</v>
      </c>
      <c r="F17">
        <v>127</v>
      </c>
      <c r="G17" t="s">
        <v>326</v>
      </c>
      <c r="H17" t="s">
        <v>23</v>
      </c>
      <c r="I17" t="s">
        <v>68</v>
      </c>
      <c r="J17" t="s">
        <v>15</v>
      </c>
      <c r="K17" s="1">
        <v>19</v>
      </c>
    </row>
    <row r="18" spans="1:11" x14ac:dyDescent="0.25">
      <c r="A18" t="s">
        <v>10</v>
      </c>
      <c r="B18" t="s">
        <v>327</v>
      </c>
      <c r="C18" t="s">
        <v>636</v>
      </c>
      <c r="D18">
        <v>330</v>
      </c>
      <c r="E18" t="s">
        <v>636</v>
      </c>
      <c r="F18">
        <v>900</v>
      </c>
      <c r="G18" t="s">
        <v>636</v>
      </c>
      <c r="H18" t="s">
        <v>12</v>
      </c>
      <c r="I18" t="s">
        <v>13</v>
      </c>
      <c r="J18" t="s">
        <v>14</v>
      </c>
      <c r="K18" s="1">
        <v>23</v>
      </c>
    </row>
    <row r="19" spans="1:11" x14ac:dyDescent="0.25">
      <c r="A19" t="s">
        <v>10</v>
      </c>
      <c r="B19" t="s">
        <v>327</v>
      </c>
      <c r="C19" t="s">
        <v>636</v>
      </c>
      <c r="D19">
        <v>330</v>
      </c>
      <c r="E19" t="s">
        <v>636</v>
      </c>
      <c r="F19">
        <v>900</v>
      </c>
      <c r="G19" t="s">
        <v>636</v>
      </c>
      <c r="H19" t="s">
        <v>12</v>
      </c>
      <c r="I19" t="s">
        <v>13</v>
      </c>
      <c r="J19" t="s">
        <v>15</v>
      </c>
      <c r="K19" s="1">
        <v>23</v>
      </c>
    </row>
    <row r="20" spans="1:11" x14ac:dyDescent="0.25">
      <c r="A20" t="s">
        <v>10</v>
      </c>
      <c r="B20" t="s">
        <v>327</v>
      </c>
      <c r="C20" t="s">
        <v>327</v>
      </c>
      <c r="D20">
        <v>34</v>
      </c>
      <c r="E20" t="s">
        <v>328</v>
      </c>
      <c r="F20">
        <v>264</v>
      </c>
      <c r="G20" t="s">
        <v>328</v>
      </c>
      <c r="H20" t="s">
        <v>12</v>
      </c>
      <c r="I20" t="s">
        <v>13</v>
      </c>
      <c r="J20" t="s">
        <v>14</v>
      </c>
      <c r="K20" s="1">
        <v>11</v>
      </c>
    </row>
    <row r="21" spans="1:11" x14ac:dyDescent="0.25">
      <c r="A21" t="s">
        <v>10</v>
      </c>
      <c r="B21" t="s">
        <v>327</v>
      </c>
      <c r="C21" t="s">
        <v>327</v>
      </c>
      <c r="D21">
        <v>34</v>
      </c>
      <c r="E21" t="s">
        <v>328</v>
      </c>
      <c r="F21">
        <v>264</v>
      </c>
      <c r="G21" t="s">
        <v>328</v>
      </c>
      <c r="H21" t="s">
        <v>12</v>
      </c>
      <c r="I21" t="s">
        <v>13</v>
      </c>
      <c r="J21" t="s">
        <v>15</v>
      </c>
      <c r="K21" s="1">
        <v>2</v>
      </c>
    </row>
    <row r="22" spans="1:11" x14ac:dyDescent="0.25">
      <c r="A22" t="s">
        <v>10</v>
      </c>
      <c r="B22" t="s">
        <v>327</v>
      </c>
      <c r="C22" t="s">
        <v>327</v>
      </c>
      <c r="D22">
        <v>34</v>
      </c>
      <c r="E22" t="s">
        <v>328</v>
      </c>
      <c r="F22">
        <v>264</v>
      </c>
      <c r="G22" t="s">
        <v>328</v>
      </c>
      <c r="H22" t="s">
        <v>12</v>
      </c>
      <c r="I22" t="s">
        <v>13</v>
      </c>
      <c r="J22" t="s">
        <v>15</v>
      </c>
      <c r="K22" s="1">
        <v>6</v>
      </c>
    </row>
    <row r="23" spans="1:11" x14ac:dyDescent="0.25">
      <c r="A23" t="s">
        <v>10</v>
      </c>
      <c r="B23" t="s">
        <v>327</v>
      </c>
      <c r="C23" t="s">
        <v>327</v>
      </c>
      <c r="D23">
        <v>34</v>
      </c>
      <c r="E23" t="s">
        <v>328</v>
      </c>
      <c r="F23">
        <v>265</v>
      </c>
      <c r="G23" t="s">
        <v>637</v>
      </c>
      <c r="H23" t="s">
        <v>12</v>
      </c>
      <c r="I23" t="s">
        <v>13</v>
      </c>
      <c r="J23" t="s">
        <v>14</v>
      </c>
      <c r="K23" s="1">
        <v>18</v>
      </c>
    </row>
    <row r="24" spans="1:11" x14ac:dyDescent="0.25">
      <c r="A24" t="s">
        <v>10</v>
      </c>
      <c r="B24" t="s">
        <v>327</v>
      </c>
      <c r="C24" t="s">
        <v>327</v>
      </c>
      <c r="D24">
        <v>34</v>
      </c>
      <c r="E24" t="s">
        <v>328</v>
      </c>
      <c r="F24">
        <v>265</v>
      </c>
      <c r="G24" t="s">
        <v>637</v>
      </c>
      <c r="H24" t="s">
        <v>12</v>
      </c>
      <c r="I24" t="s">
        <v>13</v>
      </c>
      <c r="J24" t="s">
        <v>14</v>
      </c>
      <c r="K24" s="1">
        <v>28</v>
      </c>
    </row>
    <row r="25" spans="1:11" x14ac:dyDescent="0.25">
      <c r="A25" t="s">
        <v>10</v>
      </c>
      <c r="B25" t="s">
        <v>327</v>
      </c>
      <c r="C25" t="s">
        <v>327</v>
      </c>
      <c r="D25">
        <v>34</v>
      </c>
      <c r="E25" t="s">
        <v>328</v>
      </c>
      <c r="F25">
        <v>265</v>
      </c>
      <c r="G25" t="s">
        <v>637</v>
      </c>
      <c r="H25" t="s">
        <v>12</v>
      </c>
      <c r="I25" t="s">
        <v>13</v>
      </c>
      <c r="J25" t="s">
        <v>15</v>
      </c>
      <c r="K25" s="1">
        <v>16</v>
      </c>
    </row>
    <row r="26" spans="1:11" x14ac:dyDescent="0.25">
      <c r="A26" t="s">
        <v>10</v>
      </c>
      <c r="B26" t="s">
        <v>327</v>
      </c>
      <c r="C26" t="s">
        <v>327</v>
      </c>
      <c r="D26">
        <v>34</v>
      </c>
      <c r="E26" t="s">
        <v>328</v>
      </c>
      <c r="F26">
        <v>265</v>
      </c>
      <c r="G26" t="s">
        <v>637</v>
      </c>
      <c r="H26" t="s">
        <v>12</v>
      </c>
      <c r="I26" t="s">
        <v>13</v>
      </c>
      <c r="J26" t="s">
        <v>15</v>
      </c>
      <c r="K26" s="1">
        <v>32</v>
      </c>
    </row>
    <row r="27" spans="1:11" x14ac:dyDescent="0.25">
      <c r="A27" t="s">
        <v>10</v>
      </c>
      <c r="B27" t="s">
        <v>327</v>
      </c>
      <c r="C27" t="s">
        <v>327</v>
      </c>
      <c r="D27">
        <v>241</v>
      </c>
      <c r="E27" t="s">
        <v>327</v>
      </c>
      <c r="F27">
        <v>1195</v>
      </c>
      <c r="G27" t="s">
        <v>11</v>
      </c>
      <c r="H27" t="s">
        <v>12</v>
      </c>
      <c r="I27" t="s">
        <v>13</v>
      </c>
      <c r="J27" t="s">
        <v>14</v>
      </c>
      <c r="K27" s="1">
        <v>1</v>
      </c>
    </row>
    <row r="28" spans="1:11" x14ac:dyDescent="0.25">
      <c r="A28" t="s">
        <v>10</v>
      </c>
      <c r="B28" t="s">
        <v>327</v>
      </c>
      <c r="C28" t="s">
        <v>327</v>
      </c>
      <c r="D28">
        <v>241</v>
      </c>
      <c r="E28" t="s">
        <v>327</v>
      </c>
      <c r="F28">
        <v>1195</v>
      </c>
      <c r="G28" t="s">
        <v>11</v>
      </c>
      <c r="H28" t="s">
        <v>12</v>
      </c>
      <c r="I28" t="s">
        <v>13</v>
      </c>
      <c r="J28" t="s">
        <v>15</v>
      </c>
      <c r="K28" s="1">
        <v>2</v>
      </c>
    </row>
    <row r="29" spans="1:11" x14ac:dyDescent="0.25">
      <c r="A29" t="s">
        <v>10</v>
      </c>
      <c r="B29" t="s">
        <v>327</v>
      </c>
      <c r="C29" t="s">
        <v>327</v>
      </c>
      <c r="D29">
        <v>241</v>
      </c>
      <c r="E29" t="s">
        <v>327</v>
      </c>
      <c r="F29">
        <v>1196</v>
      </c>
      <c r="G29" t="s">
        <v>352</v>
      </c>
      <c r="H29" t="s">
        <v>12</v>
      </c>
      <c r="I29" t="s">
        <v>13</v>
      </c>
      <c r="J29" t="s">
        <v>14</v>
      </c>
      <c r="K29" s="1">
        <v>1</v>
      </c>
    </row>
    <row r="30" spans="1:11" x14ac:dyDescent="0.25">
      <c r="A30" t="s">
        <v>10</v>
      </c>
      <c r="B30" t="s">
        <v>327</v>
      </c>
      <c r="C30" t="s">
        <v>327</v>
      </c>
      <c r="D30">
        <v>241</v>
      </c>
      <c r="E30" t="s">
        <v>327</v>
      </c>
      <c r="F30">
        <v>1196</v>
      </c>
      <c r="G30" t="s">
        <v>352</v>
      </c>
      <c r="H30" t="s">
        <v>12</v>
      </c>
      <c r="I30" t="s">
        <v>13</v>
      </c>
      <c r="J30" t="s">
        <v>14</v>
      </c>
      <c r="K30" s="1">
        <v>6</v>
      </c>
    </row>
    <row r="31" spans="1:11" x14ac:dyDescent="0.25">
      <c r="A31" t="s">
        <v>10</v>
      </c>
      <c r="B31" t="s">
        <v>327</v>
      </c>
      <c r="C31" t="s">
        <v>327</v>
      </c>
      <c r="D31">
        <v>241</v>
      </c>
      <c r="E31" t="s">
        <v>327</v>
      </c>
      <c r="F31">
        <v>1196</v>
      </c>
      <c r="G31" t="s">
        <v>352</v>
      </c>
      <c r="H31" t="s">
        <v>12</v>
      </c>
      <c r="I31" t="s">
        <v>13</v>
      </c>
      <c r="J31" t="s">
        <v>15</v>
      </c>
      <c r="K31" s="1">
        <v>1</v>
      </c>
    </row>
    <row r="32" spans="1:11" x14ac:dyDescent="0.25">
      <c r="A32" t="s">
        <v>10</v>
      </c>
      <c r="B32" t="s">
        <v>327</v>
      </c>
      <c r="C32" t="s">
        <v>327</v>
      </c>
      <c r="D32">
        <v>241</v>
      </c>
      <c r="E32" t="s">
        <v>327</v>
      </c>
      <c r="F32">
        <v>1196</v>
      </c>
      <c r="G32" t="s">
        <v>352</v>
      </c>
      <c r="H32" t="s">
        <v>12</v>
      </c>
      <c r="I32" t="s">
        <v>13</v>
      </c>
      <c r="J32" t="s">
        <v>15</v>
      </c>
      <c r="K32" s="1">
        <v>4</v>
      </c>
    </row>
    <row r="33" spans="1:11" x14ac:dyDescent="0.25">
      <c r="A33" t="s">
        <v>10</v>
      </c>
      <c r="B33" t="s">
        <v>327</v>
      </c>
      <c r="C33" t="s">
        <v>327</v>
      </c>
      <c r="D33">
        <v>516</v>
      </c>
      <c r="E33" t="s">
        <v>638</v>
      </c>
      <c r="F33">
        <v>1596</v>
      </c>
      <c r="G33" t="s">
        <v>639</v>
      </c>
      <c r="H33" t="s">
        <v>23</v>
      </c>
      <c r="I33" t="s">
        <v>351</v>
      </c>
      <c r="J33" t="s">
        <v>14</v>
      </c>
      <c r="K33" s="1">
        <v>10</v>
      </c>
    </row>
    <row r="34" spans="1:11" x14ac:dyDescent="0.25">
      <c r="A34" t="s">
        <v>10</v>
      </c>
      <c r="B34" t="s">
        <v>327</v>
      </c>
      <c r="C34" t="s">
        <v>327</v>
      </c>
      <c r="D34">
        <v>516</v>
      </c>
      <c r="E34" t="s">
        <v>638</v>
      </c>
      <c r="F34">
        <v>1596</v>
      </c>
      <c r="G34" t="s">
        <v>639</v>
      </c>
      <c r="H34" t="s">
        <v>23</v>
      </c>
      <c r="I34" t="s">
        <v>351</v>
      </c>
      <c r="J34" t="s">
        <v>15</v>
      </c>
      <c r="K34" s="1">
        <v>10</v>
      </c>
    </row>
    <row r="35" spans="1:11" x14ac:dyDescent="0.25">
      <c r="A35" t="s">
        <v>10</v>
      </c>
      <c r="B35" t="s">
        <v>327</v>
      </c>
      <c r="C35" t="s">
        <v>329</v>
      </c>
      <c r="D35">
        <v>24</v>
      </c>
      <c r="E35" t="s">
        <v>329</v>
      </c>
      <c r="F35">
        <v>1167</v>
      </c>
      <c r="G35" t="s">
        <v>330</v>
      </c>
      <c r="H35" t="s">
        <v>12</v>
      </c>
      <c r="I35" t="s">
        <v>13</v>
      </c>
      <c r="J35" t="s">
        <v>14</v>
      </c>
      <c r="K35" s="1">
        <v>41</v>
      </c>
    </row>
    <row r="36" spans="1:11" x14ac:dyDescent="0.25">
      <c r="A36" t="s">
        <v>10</v>
      </c>
      <c r="B36" t="s">
        <v>327</v>
      </c>
      <c r="C36" t="s">
        <v>329</v>
      </c>
      <c r="D36">
        <v>24</v>
      </c>
      <c r="E36" t="s">
        <v>329</v>
      </c>
      <c r="F36">
        <v>1167</v>
      </c>
      <c r="G36" t="s">
        <v>330</v>
      </c>
      <c r="H36" t="s">
        <v>12</v>
      </c>
      <c r="I36" t="s">
        <v>13</v>
      </c>
      <c r="J36" t="s">
        <v>14</v>
      </c>
      <c r="K36" s="1">
        <v>2</v>
      </c>
    </row>
    <row r="37" spans="1:11" x14ac:dyDescent="0.25">
      <c r="A37" t="s">
        <v>10</v>
      </c>
      <c r="B37" t="s">
        <v>327</v>
      </c>
      <c r="C37" t="s">
        <v>329</v>
      </c>
      <c r="D37">
        <v>24</v>
      </c>
      <c r="E37" t="s">
        <v>329</v>
      </c>
      <c r="F37">
        <v>1167</v>
      </c>
      <c r="G37" t="s">
        <v>330</v>
      </c>
      <c r="H37" t="s">
        <v>12</v>
      </c>
      <c r="I37" t="s">
        <v>13</v>
      </c>
      <c r="J37" t="s">
        <v>15</v>
      </c>
      <c r="K37" s="1">
        <v>44</v>
      </c>
    </row>
    <row r="38" spans="1:11" x14ac:dyDescent="0.25">
      <c r="A38" t="s">
        <v>10</v>
      </c>
      <c r="B38" t="s">
        <v>327</v>
      </c>
      <c r="C38" t="s">
        <v>329</v>
      </c>
      <c r="D38">
        <v>24</v>
      </c>
      <c r="E38" t="s">
        <v>329</v>
      </c>
      <c r="F38">
        <v>1167</v>
      </c>
      <c r="G38" t="s">
        <v>330</v>
      </c>
      <c r="H38" t="s">
        <v>12</v>
      </c>
      <c r="I38" t="s">
        <v>13</v>
      </c>
      <c r="J38" t="s">
        <v>15</v>
      </c>
      <c r="K38" s="1">
        <v>5</v>
      </c>
    </row>
    <row r="39" spans="1:11" x14ac:dyDescent="0.25">
      <c r="A39" t="s">
        <v>10</v>
      </c>
      <c r="B39" t="s">
        <v>327</v>
      </c>
      <c r="C39" t="s">
        <v>329</v>
      </c>
      <c r="D39">
        <v>24</v>
      </c>
      <c r="E39" t="s">
        <v>329</v>
      </c>
      <c r="F39">
        <v>1168</v>
      </c>
      <c r="G39" t="s">
        <v>331</v>
      </c>
      <c r="H39" t="s">
        <v>12</v>
      </c>
      <c r="I39" t="s">
        <v>13</v>
      </c>
      <c r="J39" t="s">
        <v>14</v>
      </c>
      <c r="K39" s="1">
        <v>34</v>
      </c>
    </row>
    <row r="40" spans="1:11" x14ac:dyDescent="0.25">
      <c r="A40" t="s">
        <v>10</v>
      </c>
      <c r="B40" t="s">
        <v>327</v>
      </c>
      <c r="C40" t="s">
        <v>329</v>
      </c>
      <c r="D40">
        <v>24</v>
      </c>
      <c r="E40" t="s">
        <v>329</v>
      </c>
      <c r="F40">
        <v>1168</v>
      </c>
      <c r="G40" t="s">
        <v>331</v>
      </c>
      <c r="H40" t="s">
        <v>12</v>
      </c>
      <c r="I40" t="s">
        <v>13</v>
      </c>
      <c r="J40" t="s">
        <v>15</v>
      </c>
      <c r="K40" s="1">
        <v>38</v>
      </c>
    </row>
    <row r="41" spans="1:11" x14ac:dyDescent="0.25">
      <c r="A41" t="s">
        <v>10</v>
      </c>
      <c r="B41" t="s">
        <v>16</v>
      </c>
      <c r="C41" t="s">
        <v>17</v>
      </c>
      <c r="D41">
        <v>4</v>
      </c>
      <c r="E41" t="s">
        <v>332</v>
      </c>
      <c r="F41">
        <v>2</v>
      </c>
      <c r="G41" t="s">
        <v>332</v>
      </c>
      <c r="H41" t="s">
        <v>23</v>
      </c>
      <c r="I41" t="s">
        <v>24</v>
      </c>
      <c r="J41" t="s">
        <v>14</v>
      </c>
      <c r="K41" s="1">
        <v>5</v>
      </c>
    </row>
    <row r="42" spans="1:11" x14ac:dyDescent="0.25">
      <c r="A42" t="s">
        <v>10</v>
      </c>
      <c r="B42" t="s">
        <v>16</v>
      </c>
      <c r="C42" t="s">
        <v>17</v>
      </c>
      <c r="D42">
        <v>4</v>
      </c>
      <c r="E42" t="s">
        <v>332</v>
      </c>
      <c r="F42">
        <v>2</v>
      </c>
      <c r="G42" t="s">
        <v>332</v>
      </c>
      <c r="H42" t="s">
        <v>23</v>
      </c>
      <c r="I42" t="s">
        <v>24</v>
      </c>
      <c r="J42" t="s">
        <v>14</v>
      </c>
      <c r="K42" s="1">
        <v>17</v>
      </c>
    </row>
    <row r="43" spans="1:11" x14ac:dyDescent="0.25">
      <c r="A43" t="s">
        <v>10</v>
      </c>
      <c r="B43" t="s">
        <v>16</v>
      </c>
      <c r="C43" t="s">
        <v>17</v>
      </c>
      <c r="D43">
        <v>4</v>
      </c>
      <c r="E43" t="s">
        <v>332</v>
      </c>
      <c r="F43">
        <v>2</v>
      </c>
      <c r="G43" t="s">
        <v>332</v>
      </c>
      <c r="H43" t="s">
        <v>23</v>
      </c>
      <c r="I43" t="s">
        <v>24</v>
      </c>
      <c r="J43" t="s">
        <v>15</v>
      </c>
      <c r="K43" s="1">
        <v>10</v>
      </c>
    </row>
    <row r="44" spans="1:11" x14ac:dyDescent="0.25">
      <c r="A44" t="s">
        <v>10</v>
      </c>
      <c r="B44" t="s">
        <v>16</v>
      </c>
      <c r="C44" t="s">
        <v>17</v>
      </c>
      <c r="D44">
        <v>4</v>
      </c>
      <c r="E44" t="s">
        <v>332</v>
      </c>
      <c r="F44">
        <v>2</v>
      </c>
      <c r="G44" t="s">
        <v>332</v>
      </c>
      <c r="H44" t="s">
        <v>23</v>
      </c>
      <c r="I44" t="s">
        <v>24</v>
      </c>
      <c r="J44" t="s">
        <v>15</v>
      </c>
      <c r="K44" s="1">
        <v>15</v>
      </c>
    </row>
    <row r="45" spans="1:11" x14ac:dyDescent="0.25">
      <c r="A45" t="s">
        <v>10</v>
      </c>
      <c r="B45" t="s">
        <v>16</v>
      </c>
      <c r="C45" t="s">
        <v>17</v>
      </c>
      <c r="D45">
        <v>4</v>
      </c>
      <c r="E45" t="s">
        <v>332</v>
      </c>
      <c r="F45">
        <v>234</v>
      </c>
      <c r="G45" t="s">
        <v>332</v>
      </c>
      <c r="H45" t="s">
        <v>12</v>
      </c>
      <c r="I45" t="s">
        <v>13</v>
      </c>
      <c r="J45" t="s">
        <v>14</v>
      </c>
      <c r="K45" s="1">
        <v>27</v>
      </c>
    </row>
    <row r="46" spans="1:11" x14ac:dyDescent="0.25">
      <c r="A46" t="s">
        <v>10</v>
      </c>
      <c r="B46" t="s">
        <v>16</v>
      </c>
      <c r="C46" t="s">
        <v>17</v>
      </c>
      <c r="D46">
        <v>4</v>
      </c>
      <c r="E46" t="s">
        <v>332</v>
      </c>
      <c r="F46">
        <v>234</v>
      </c>
      <c r="G46" t="s">
        <v>332</v>
      </c>
      <c r="H46" t="s">
        <v>12</v>
      </c>
      <c r="I46" t="s">
        <v>13</v>
      </c>
      <c r="J46" t="s">
        <v>14</v>
      </c>
      <c r="K46" s="1">
        <v>7</v>
      </c>
    </row>
    <row r="47" spans="1:11" x14ac:dyDescent="0.25">
      <c r="A47" t="s">
        <v>10</v>
      </c>
      <c r="B47" t="s">
        <v>16</v>
      </c>
      <c r="C47" t="s">
        <v>17</v>
      </c>
      <c r="D47">
        <v>4</v>
      </c>
      <c r="E47" t="s">
        <v>332</v>
      </c>
      <c r="F47">
        <v>234</v>
      </c>
      <c r="G47" t="s">
        <v>332</v>
      </c>
      <c r="H47" t="s">
        <v>12</v>
      </c>
      <c r="I47" t="s">
        <v>13</v>
      </c>
      <c r="J47" t="s">
        <v>15</v>
      </c>
      <c r="K47" s="1">
        <v>32</v>
      </c>
    </row>
    <row r="48" spans="1:11" x14ac:dyDescent="0.25">
      <c r="A48" t="s">
        <v>10</v>
      </c>
      <c r="B48" t="s">
        <v>16</v>
      </c>
      <c r="C48" t="s">
        <v>17</v>
      </c>
      <c r="D48">
        <v>4</v>
      </c>
      <c r="E48" t="s">
        <v>332</v>
      </c>
      <c r="F48">
        <v>234</v>
      </c>
      <c r="G48" t="s">
        <v>332</v>
      </c>
      <c r="H48" t="s">
        <v>12</v>
      </c>
      <c r="I48" t="s">
        <v>13</v>
      </c>
      <c r="J48" t="s">
        <v>15</v>
      </c>
      <c r="K48" s="1">
        <v>4</v>
      </c>
    </row>
    <row r="49" spans="1:11" x14ac:dyDescent="0.25">
      <c r="A49" t="s">
        <v>10</v>
      </c>
      <c r="B49" t="s">
        <v>16</v>
      </c>
      <c r="C49" t="s">
        <v>17</v>
      </c>
      <c r="D49">
        <v>4</v>
      </c>
      <c r="E49" t="s">
        <v>332</v>
      </c>
      <c r="F49">
        <v>235</v>
      </c>
      <c r="G49" t="s">
        <v>333</v>
      </c>
      <c r="H49" t="s">
        <v>12</v>
      </c>
      <c r="I49" t="s">
        <v>13</v>
      </c>
      <c r="J49" t="s">
        <v>14</v>
      </c>
      <c r="K49" s="1">
        <v>20</v>
      </c>
    </row>
    <row r="50" spans="1:11" x14ac:dyDescent="0.25">
      <c r="A50" t="s">
        <v>10</v>
      </c>
      <c r="B50" t="s">
        <v>16</v>
      </c>
      <c r="C50" t="s">
        <v>17</v>
      </c>
      <c r="D50">
        <v>4</v>
      </c>
      <c r="E50" t="s">
        <v>332</v>
      </c>
      <c r="F50">
        <v>235</v>
      </c>
      <c r="G50" t="s">
        <v>333</v>
      </c>
      <c r="H50" t="s">
        <v>12</v>
      </c>
      <c r="I50" t="s">
        <v>13</v>
      </c>
      <c r="J50" t="s">
        <v>15</v>
      </c>
      <c r="K50" s="1">
        <v>19</v>
      </c>
    </row>
    <row r="51" spans="1:11" x14ac:dyDescent="0.25">
      <c r="A51" t="s">
        <v>10</v>
      </c>
      <c r="B51" t="s">
        <v>16</v>
      </c>
      <c r="C51" t="s">
        <v>17</v>
      </c>
      <c r="D51">
        <v>57</v>
      </c>
      <c r="E51" t="s">
        <v>18</v>
      </c>
      <c r="F51">
        <v>1</v>
      </c>
      <c r="G51" t="s">
        <v>18</v>
      </c>
      <c r="H51" t="s">
        <v>23</v>
      </c>
      <c r="I51" t="s">
        <v>24</v>
      </c>
      <c r="J51" t="s">
        <v>14</v>
      </c>
      <c r="K51" s="1">
        <v>33</v>
      </c>
    </row>
    <row r="52" spans="1:11" x14ac:dyDescent="0.25">
      <c r="A52" t="s">
        <v>10</v>
      </c>
      <c r="B52" t="s">
        <v>16</v>
      </c>
      <c r="C52" t="s">
        <v>17</v>
      </c>
      <c r="D52">
        <v>57</v>
      </c>
      <c r="E52" t="s">
        <v>18</v>
      </c>
      <c r="F52">
        <v>1</v>
      </c>
      <c r="G52" t="s">
        <v>18</v>
      </c>
      <c r="H52" t="s">
        <v>23</v>
      </c>
      <c r="I52" t="s">
        <v>24</v>
      </c>
      <c r="J52" t="s">
        <v>15</v>
      </c>
      <c r="K52" s="1">
        <v>44</v>
      </c>
    </row>
    <row r="53" spans="1:11" x14ac:dyDescent="0.25">
      <c r="A53" t="s">
        <v>10</v>
      </c>
      <c r="B53" t="s">
        <v>16</v>
      </c>
      <c r="C53" t="s">
        <v>17</v>
      </c>
      <c r="D53">
        <v>57</v>
      </c>
      <c r="E53" t="s">
        <v>18</v>
      </c>
      <c r="F53">
        <v>190</v>
      </c>
      <c r="G53" t="s">
        <v>19</v>
      </c>
      <c r="H53" t="s">
        <v>12</v>
      </c>
      <c r="I53" t="s">
        <v>13</v>
      </c>
      <c r="J53" t="s">
        <v>14</v>
      </c>
      <c r="K53" s="1">
        <v>42</v>
      </c>
    </row>
    <row r="54" spans="1:11" x14ac:dyDescent="0.25">
      <c r="A54" t="s">
        <v>10</v>
      </c>
      <c r="B54" t="s">
        <v>16</v>
      </c>
      <c r="C54" t="s">
        <v>17</v>
      </c>
      <c r="D54">
        <v>57</v>
      </c>
      <c r="E54" t="s">
        <v>18</v>
      </c>
      <c r="F54">
        <v>190</v>
      </c>
      <c r="G54" t="s">
        <v>19</v>
      </c>
      <c r="H54" t="s">
        <v>12</v>
      </c>
      <c r="I54" t="s">
        <v>13</v>
      </c>
      <c r="J54" t="s">
        <v>15</v>
      </c>
      <c r="K54" s="1">
        <v>48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22</v>
      </c>
      <c r="F55">
        <v>379</v>
      </c>
      <c r="G55" t="s">
        <v>22</v>
      </c>
      <c r="H55" t="s">
        <v>23</v>
      </c>
      <c r="I55" t="s">
        <v>24</v>
      </c>
      <c r="J55" t="s">
        <v>14</v>
      </c>
      <c r="K55" s="1">
        <v>22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22</v>
      </c>
      <c r="F56">
        <v>379</v>
      </c>
      <c r="G56" t="s">
        <v>22</v>
      </c>
      <c r="H56" t="s">
        <v>23</v>
      </c>
      <c r="I56" t="s">
        <v>24</v>
      </c>
      <c r="J56" t="s">
        <v>15</v>
      </c>
      <c r="K56" s="1">
        <v>21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22</v>
      </c>
      <c r="F57">
        <v>380</v>
      </c>
      <c r="G57" t="s">
        <v>338</v>
      </c>
      <c r="H57" t="s">
        <v>12</v>
      </c>
      <c r="I57" t="s">
        <v>13</v>
      </c>
      <c r="J57" t="s">
        <v>14</v>
      </c>
      <c r="K57" s="1">
        <v>53</v>
      </c>
    </row>
    <row r="58" spans="1:11" x14ac:dyDescent="0.25">
      <c r="A58" t="s">
        <v>10</v>
      </c>
      <c r="B58" t="s">
        <v>16</v>
      </c>
      <c r="C58" t="s">
        <v>17</v>
      </c>
      <c r="D58">
        <v>115</v>
      </c>
      <c r="E58" t="s">
        <v>22</v>
      </c>
      <c r="F58">
        <v>380</v>
      </c>
      <c r="G58" t="s">
        <v>338</v>
      </c>
      <c r="H58" t="s">
        <v>12</v>
      </c>
      <c r="I58" t="s">
        <v>13</v>
      </c>
      <c r="J58" t="s">
        <v>15</v>
      </c>
      <c r="K58" s="1">
        <v>40</v>
      </c>
    </row>
    <row r="59" spans="1:11" x14ac:dyDescent="0.25">
      <c r="A59" t="s">
        <v>10</v>
      </c>
      <c r="B59" t="s">
        <v>16</v>
      </c>
      <c r="C59" t="s">
        <v>17</v>
      </c>
      <c r="D59">
        <v>116</v>
      </c>
      <c r="E59" t="s">
        <v>335</v>
      </c>
      <c r="F59">
        <v>708</v>
      </c>
      <c r="G59" t="s">
        <v>336</v>
      </c>
      <c r="H59" t="s">
        <v>12</v>
      </c>
      <c r="I59" t="s">
        <v>13</v>
      </c>
      <c r="J59" t="s">
        <v>14</v>
      </c>
      <c r="K59" s="1">
        <v>33</v>
      </c>
    </row>
    <row r="60" spans="1:11" x14ac:dyDescent="0.25">
      <c r="A60" t="s">
        <v>10</v>
      </c>
      <c r="B60" t="s">
        <v>16</v>
      </c>
      <c r="C60" t="s">
        <v>17</v>
      </c>
      <c r="D60">
        <v>116</v>
      </c>
      <c r="E60" t="s">
        <v>335</v>
      </c>
      <c r="F60">
        <v>708</v>
      </c>
      <c r="G60" t="s">
        <v>336</v>
      </c>
      <c r="H60" t="s">
        <v>12</v>
      </c>
      <c r="I60" t="s">
        <v>13</v>
      </c>
      <c r="J60" t="s">
        <v>15</v>
      </c>
      <c r="K60" s="1">
        <v>29</v>
      </c>
    </row>
    <row r="61" spans="1:11" x14ac:dyDescent="0.25">
      <c r="A61" t="s">
        <v>10</v>
      </c>
      <c r="B61" t="s">
        <v>16</v>
      </c>
      <c r="C61" t="s">
        <v>17</v>
      </c>
      <c r="D61">
        <v>116</v>
      </c>
      <c r="E61" t="s">
        <v>335</v>
      </c>
      <c r="F61">
        <v>709</v>
      </c>
      <c r="G61" t="s">
        <v>337</v>
      </c>
      <c r="H61" t="s">
        <v>12</v>
      </c>
      <c r="I61" t="s">
        <v>13</v>
      </c>
      <c r="J61" t="s">
        <v>14</v>
      </c>
      <c r="K61" s="1">
        <v>42</v>
      </c>
    </row>
    <row r="62" spans="1:11" x14ac:dyDescent="0.25">
      <c r="A62" t="s">
        <v>10</v>
      </c>
      <c r="B62" t="s">
        <v>16</v>
      </c>
      <c r="C62" t="s">
        <v>17</v>
      </c>
      <c r="D62">
        <v>116</v>
      </c>
      <c r="E62" t="s">
        <v>335</v>
      </c>
      <c r="F62">
        <v>709</v>
      </c>
      <c r="G62" t="s">
        <v>337</v>
      </c>
      <c r="H62" t="s">
        <v>12</v>
      </c>
      <c r="I62" t="s">
        <v>13</v>
      </c>
      <c r="J62" t="s">
        <v>15</v>
      </c>
      <c r="K62" s="1">
        <v>40</v>
      </c>
    </row>
    <row r="63" spans="1:11" x14ac:dyDescent="0.25">
      <c r="A63" t="s">
        <v>10</v>
      </c>
      <c r="B63" t="s">
        <v>16</v>
      </c>
      <c r="C63" t="s">
        <v>17</v>
      </c>
      <c r="D63">
        <v>250</v>
      </c>
      <c r="E63" t="s">
        <v>22</v>
      </c>
      <c r="F63">
        <v>381</v>
      </c>
      <c r="G63" t="s">
        <v>22</v>
      </c>
      <c r="H63" t="s">
        <v>12</v>
      </c>
      <c r="I63" t="s">
        <v>13</v>
      </c>
      <c r="J63" t="s">
        <v>14</v>
      </c>
      <c r="K63" s="1">
        <v>22</v>
      </c>
    </row>
    <row r="64" spans="1:11" x14ac:dyDescent="0.25">
      <c r="A64" t="s">
        <v>10</v>
      </c>
      <c r="B64" t="s">
        <v>16</v>
      </c>
      <c r="C64" t="s">
        <v>17</v>
      </c>
      <c r="D64">
        <v>250</v>
      </c>
      <c r="E64" t="s">
        <v>22</v>
      </c>
      <c r="F64">
        <v>381</v>
      </c>
      <c r="G64" t="s">
        <v>22</v>
      </c>
      <c r="H64" t="s">
        <v>12</v>
      </c>
      <c r="I64" t="s">
        <v>13</v>
      </c>
      <c r="J64" t="s">
        <v>15</v>
      </c>
      <c r="K64" s="1">
        <v>21</v>
      </c>
    </row>
    <row r="65" spans="1:11" x14ac:dyDescent="0.25">
      <c r="A65" t="s">
        <v>10</v>
      </c>
      <c r="B65" t="s">
        <v>16</v>
      </c>
      <c r="C65" t="s">
        <v>17</v>
      </c>
      <c r="D65">
        <v>250</v>
      </c>
      <c r="E65" t="s">
        <v>22</v>
      </c>
      <c r="F65">
        <v>517</v>
      </c>
      <c r="G65" t="s">
        <v>613</v>
      </c>
      <c r="H65" t="s">
        <v>23</v>
      </c>
      <c r="I65" t="s">
        <v>24</v>
      </c>
      <c r="J65" t="s">
        <v>14</v>
      </c>
      <c r="K65" s="1">
        <v>16</v>
      </c>
    </row>
    <row r="66" spans="1:11" x14ac:dyDescent="0.25">
      <c r="A66" t="s">
        <v>10</v>
      </c>
      <c r="B66" t="s">
        <v>16</v>
      </c>
      <c r="C66" t="s">
        <v>17</v>
      </c>
      <c r="D66">
        <v>250</v>
      </c>
      <c r="E66" t="s">
        <v>22</v>
      </c>
      <c r="F66">
        <v>517</v>
      </c>
      <c r="G66" t="s">
        <v>613</v>
      </c>
      <c r="H66" t="s">
        <v>23</v>
      </c>
      <c r="I66" t="s">
        <v>24</v>
      </c>
      <c r="J66" t="s">
        <v>15</v>
      </c>
      <c r="K66" s="1">
        <v>22</v>
      </c>
    </row>
    <row r="67" spans="1:11" x14ac:dyDescent="0.25">
      <c r="A67" t="s">
        <v>10</v>
      </c>
      <c r="B67" t="s">
        <v>16</v>
      </c>
      <c r="C67" t="s">
        <v>17</v>
      </c>
      <c r="D67">
        <v>251</v>
      </c>
      <c r="E67" t="s">
        <v>20</v>
      </c>
      <c r="F67">
        <v>1075</v>
      </c>
      <c r="G67" t="s">
        <v>21</v>
      </c>
      <c r="H67" t="s">
        <v>12</v>
      </c>
      <c r="I67" t="s">
        <v>13</v>
      </c>
      <c r="J67" t="s">
        <v>14</v>
      </c>
      <c r="K67" s="1">
        <v>5</v>
      </c>
    </row>
    <row r="68" spans="1:11" x14ac:dyDescent="0.25">
      <c r="A68" t="s">
        <v>10</v>
      </c>
      <c r="B68" t="s">
        <v>16</v>
      </c>
      <c r="C68" t="s">
        <v>17</v>
      </c>
      <c r="D68">
        <v>251</v>
      </c>
      <c r="E68" t="s">
        <v>20</v>
      </c>
      <c r="F68">
        <v>1075</v>
      </c>
      <c r="G68" t="s">
        <v>21</v>
      </c>
      <c r="H68" t="s">
        <v>12</v>
      </c>
      <c r="I68" t="s">
        <v>13</v>
      </c>
      <c r="J68" t="s">
        <v>15</v>
      </c>
      <c r="K68" s="1">
        <v>5</v>
      </c>
    </row>
    <row r="69" spans="1:11" x14ac:dyDescent="0.25">
      <c r="A69" t="s">
        <v>10</v>
      </c>
      <c r="B69" t="s">
        <v>16</v>
      </c>
      <c r="C69" t="s">
        <v>17</v>
      </c>
      <c r="D69">
        <v>251</v>
      </c>
      <c r="E69" t="s">
        <v>20</v>
      </c>
      <c r="F69">
        <v>1076</v>
      </c>
      <c r="G69" t="s">
        <v>273</v>
      </c>
      <c r="H69" t="s">
        <v>12</v>
      </c>
      <c r="I69" t="s">
        <v>13</v>
      </c>
      <c r="J69" t="s">
        <v>14</v>
      </c>
      <c r="K69" s="1">
        <v>51</v>
      </c>
    </row>
    <row r="70" spans="1:11" x14ac:dyDescent="0.25">
      <c r="A70" t="s">
        <v>10</v>
      </c>
      <c r="B70" t="s">
        <v>16</v>
      </c>
      <c r="C70" t="s">
        <v>17</v>
      </c>
      <c r="D70">
        <v>251</v>
      </c>
      <c r="E70" t="s">
        <v>20</v>
      </c>
      <c r="F70">
        <v>1076</v>
      </c>
      <c r="G70" t="s">
        <v>273</v>
      </c>
      <c r="H70" t="s">
        <v>12</v>
      </c>
      <c r="I70" t="s">
        <v>13</v>
      </c>
      <c r="J70" t="s">
        <v>15</v>
      </c>
      <c r="K70" s="1">
        <v>46</v>
      </c>
    </row>
    <row r="71" spans="1:11" x14ac:dyDescent="0.25">
      <c r="A71" t="s">
        <v>10</v>
      </c>
      <c r="B71" t="s">
        <v>16</v>
      </c>
      <c r="C71" t="s">
        <v>17</v>
      </c>
      <c r="D71">
        <v>517</v>
      </c>
      <c r="E71" t="s">
        <v>640</v>
      </c>
      <c r="F71">
        <v>1597</v>
      </c>
      <c r="G71" t="s">
        <v>640</v>
      </c>
      <c r="H71" t="s">
        <v>23</v>
      </c>
      <c r="I71" t="s">
        <v>351</v>
      </c>
      <c r="J71" t="s">
        <v>14</v>
      </c>
      <c r="K71" s="1">
        <v>8</v>
      </c>
    </row>
    <row r="72" spans="1:11" x14ac:dyDescent="0.25">
      <c r="A72" t="s">
        <v>10</v>
      </c>
      <c r="B72" t="s">
        <v>16</v>
      </c>
      <c r="C72" t="s">
        <v>17</v>
      </c>
      <c r="D72">
        <v>517</v>
      </c>
      <c r="E72" t="s">
        <v>640</v>
      </c>
      <c r="F72">
        <v>1597</v>
      </c>
      <c r="G72" t="s">
        <v>640</v>
      </c>
      <c r="H72" t="s">
        <v>23</v>
      </c>
      <c r="I72" t="s">
        <v>351</v>
      </c>
      <c r="J72" t="s">
        <v>15</v>
      </c>
      <c r="K72" s="1">
        <v>8</v>
      </c>
    </row>
    <row r="73" spans="1:11" x14ac:dyDescent="0.25">
      <c r="A73" t="s">
        <v>10</v>
      </c>
      <c r="B73" t="s">
        <v>25</v>
      </c>
      <c r="C73" t="s">
        <v>339</v>
      </c>
      <c r="D73">
        <v>5</v>
      </c>
      <c r="E73" t="s">
        <v>340</v>
      </c>
      <c r="F73">
        <v>690</v>
      </c>
      <c r="G73" t="s">
        <v>341</v>
      </c>
      <c r="H73" t="s">
        <v>12</v>
      </c>
      <c r="I73" t="s">
        <v>13</v>
      </c>
      <c r="J73" t="s">
        <v>14</v>
      </c>
      <c r="K73" s="1">
        <v>39</v>
      </c>
    </row>
    <row r="74" spans="1:11" x14ac:dyDescent="0.25">
      <c r="A74" t="s">
        <v>10</v>
      </c>
      <c r="B74" t="s">
        <v>25</v>
      </c>
      <c r="C74" t="s">
        <v>339</v>
      </c>
      <c r="D74">
        <v>5</v>
      </c>
      <c r="E74" t="s">
        <v>340</v>
      </c>
      <c r="F74">
        <v>690</v>
      </c>
      <c r="G74" t="s">
        <v>341</v>
      </c>
      <c r="H74" t="s">
        <v>12</v>
      </c>
      <c r="I74" t="s">
        <v>13</v>
      </c>
      <c r="J74" t="s">
        <v>15</v>
      </c>
      <c r="K74" s="1">
        <v>39</v>
      </c>
    </row>
    <row r="75" spans="1:11" x14ac:dyDescent="0.25">
      <c r="A75" t="s">
        <v>10</v>
      </c>
      <c r="B75" t="s">
        <v>25</v>
      </c>
      <c r="C75" t="s">
        <v>339</v>
      </c>
      <c r="D75">
        <v>5</v>
      </c>
      <c r="E75" t="s">
        <v>340</v>
      </c>
      <c r="F75">
        <v>691</v>
      </c>
      <c r="G75" t="s">
        <v>26</v>
      </c>
      <c r="H75" t="s">
        <v>12</v>
      </c>
      <c r="I75" t="s">
        <v>13</v>
      </c>
      <c r="J75" t="s">
        <v>14</v>
      </c>
      <c r="K75" s="1">
        <v>35</v>
      </c>
    </row>
    <row r="76" spans="1:11" x14ac:dyDescent="0.25">
      <c r="A76" t="s">
        <v>10</v>
      </c>
      <c r="B76" t="s">
        <v>25</v>
      </c>
      <c r="C76" t="s">
        <v>339</v>
      </c>
      <c r="D76">
        <v>5</v>
      </c>
      <c r="E76" t="s">
        <v>340</v>
      </c>
      <c r="F76">
        <v>691</v>
      </c>
      <c r="G76" t="s">
        <v>26</v>
      </c>
      <c r="H76" t="s">
        <v>12</v>
      </c>
      <c r="I76" t="s">
        <v>13</v>
      </c>
      <c r="J76" t="s">
        <v>15</v>
      </c>
      <c r="K76" s="1">
        <v>29</v>
      </c>
    </row>
    <row r="77" spans="1:11" x14ac:dyDescent="0.25">
      <c r="A77" t="s">
        <v>10</v>
      </c>
      <c r="B77" t="s">
        <v>25</v>
      </c>
      <c r="C77" t="s">
        <v>25</v>
      </c>
      <c r="D77">
        <v>244</v>
      </c>
      <c r="E77" t="s">
        <v>28</v>
      </c>
      <c r="F77">
        <v>1311</v>
      </c>
      <c r="G77" t="s">
        <v>29</v>
      </c>
      <c r="H77" t="s">
        <v>12</v>
      </c>
      <c r="I77" t="s">
        <v>13</v>
      </c>
      <c r="J77" t="s">
        <v>14</v>
      </c>
      <c r="K77" s="1">
        <v>21</v>
      </c>
    </row>
    <row r="78" spans="1:11" x14ac:dyDescent="0.25">
      <c r="A78" t="s">
        <v>10</v>
      </c>
      <c r="B78" t="s">
        <v>25</v>
      </c>
      <c r="C78" t="s">
        <v>25</v>
      </c>
      <c r="D78">
        <v>244</v>
      </c>
      <c r="E78" t="s">
        <v>28</v>
      </c>
      <c r="F78">
        <v>1311</v>
      </c>
      <c r="G78" t="s">
        <v>29</v>
      </c>
      <c r="H78" t="s">
        <v>12</v>
      </c>
      <c r="I78" t="s">
        <v>13</v>
      </c>
      <c r="J78" t="s">
        <v>15</v>
      </c>
      <c r="K78" s="1">
        <v>14</v>
      </c>
    </row>
    <row r="79" spans="1:11" x14ac:dyDescent="0.25">
      <c r="A79" t="s">
        <v>10</v>
      </c>
      <c r="B79" t="s">
        <v>25</v>
      </c>
      <c r="C79" t="s">
        <v>25</v>
      </c>
      <c r="D79">
        <v>244</v>
      </c>
      <c r="E79" t="s">
        <v>28</v>
      </c>
      <c r="F79">
        <v>1312</v>
      </c>
      <c r="G79" t="s">
        <v>343</v>
      </c>
      <c r="H79" t="s">
        <v>12</v>
      </c>
      <c r="I79" t="s">
        <v>13</v>
      </c>
      <c r="J79" t="s">
        <v>14</v>
      </c>
      <c r="K79" s="1">
        <v>26</v>
      </c>
    </row>
    <row r="80" spans="1:11" x14ac:dyDescent="0.25">
      <c r="A80" t="s">
        <v>10</v>
      </c>
      <c r="B80" t="s">
        <v>25</v>
      </c>
      <c r="C80" t="s">
        <v>25</v>
      </c>
      <c r="D80">
        <v>244</v>
      </c>
      <c r="E80" t="s">
        <v>28</v>
      </c>
      <c r="F80">
        <v>1312</v>
      </c>
      <c r="G80" t="s">
        <v>343</v>
      </c>
      <c r="H80" t="s">
        <v>12</v>
      </c>
      <c r="I80" t="s">
        <v>13</v>
      </c>
      <c r="J80" t="s">
        <v>15</v>
      </c>
      <c r="K80" s="1">
        <v>25</v>
      </c>
    </row>
    <row r="81" spans="1:11" x14ac:dyDescent="0.25">
      <c r="A81" t="s">
        <v>10</v>
      </c>
      <c r="B81" t="s">
        <v>25</v>
      </c>
      <c r="C81" t="s">
        <v>25</v>
      </c>
      <c r="D81">
        <v>554</v>
      </c>
      <c r="E81" t="s">
        <v>641</v>
      </c>
      <c r="F81">
        <v>1634</v>
      </c>
      <c r="G81" t="s">
        <v>641</v>
      </c>
      <c r="H81" t="s">
        <v>23</v>
      </c>
      <c r="I81" t="s">
        <v>351</v>
      </c>
      <c r="J81" t="s">
        <v>14</v>
      </c>
      <c r="K81" s="1">
        <v>8</v>
      </c>
    </row>
    <row r="82" spans="1:11" x14ac:dyDescent="0.25">
      <c r="A82" t="s">
        <v>10</v>
      </c>
      <c r="B82" t="s">
        <v>25</v>
      </c>
      <c r="C82" t="s">
        <v>25</v>
      </c>
      <c r="D82">
        <v>554</v>
      </c>
      <c r="E82" t="s">
        <v>641</v>
      </c>
      <c r="F82">
        <v>1634</v>
      </c>
      <c r="G82" t="s">
        <v>641</v>
      </c>
      <c r="H82" t="s">
        <v>23</v>
      </c>
      <c r="I82" t="s">
        <v>351</v>
      </c>
      <c r="J82" t="s">
        <v>15</v>
      </c>
      <c r="K82" s="1">
        <v>21</v>
      </c>
    </row>
    <row r="83" spans="1:11" x14ac:dyDescent="0.25">
      <c r="A83" t="s">
        <v>10</v>
      </c>
      <c r="B83" t="s">
        <v>25</v>
      </c>
      <c r="C83" t="s">
        <v>25</v>
      </c>
      <c r="D83">
        <v>823</v>
      </c>
      <c r="E83" t="s">
        <v>27</v>
      </c>
      <c r="F83">
        <v>128</v>
      </c>
      <c r="G83" t="s">
        <v>274</v>
      </c>
      <c r="H83" t="s">
        <v>23</v>
      </c>
      <c r="I83" t="s">
        <v>68</v>
      </c>
      <c r="J83" t="s">
        <v>14</v>
      </c>
      <c r="K83" s="1">
        <v>21</v>
      </c>
    </row>
    <row r="84" spans="1:11" x14ac:dyDescent="0.25">
      <c r="A84" t="s">
        <v>10</v>
      </c>
      <c r="B84" t="s">
        <v>25</v>
      </c>
      <c r="C84" t="s">
        <v>25</v>
      </c>
      <c r="D84">
        <v>823</v>
      </c>
      <c r="E84" t="s">
        <v>27</v>
      </c>
      <c r="F84">
        <v>128</v>
      </c>
      <c r="G84" t="s">
        <v>274</v>
      </c>
      <c r="H84" t="s">
        <v>23</v>
      </c>
      <c r="I84" t="s">
        <v>68</v>
      </c>
      <c r="J84" t="s">
        <v>15</v>
      </c>
      <c r="K84" s="1">
        <v>13</v>
      </c>
    </row>
    <row r="85" spans="1:11" x14ac:dyDescent="0.25">
      <c r="A85" t="s">
        <v>10</v>
      </c>
      <c r="B85" t="s">
        <v>25</v>
      </c>
      <c r="C85" t="s">
        <v>25</v>
      </c>
      <c r="D85">
        <v>823</v>
      </c>
      <c r="E85" t="s">
        <v>27</v>
      </c>
      <c r="F85">
        <v>805</v>
      </c>
      <c r="G85" t="s">
        <v>342</v>
      </c>
      <c r="H85" t="s">
        <v>12</v>
      </c>
      <c r="I85" t="s">
        <v>13</v>
      </c>
      <c r="J85" t="s">
        <v>14</v>
      </c>
      <c r="K85" s="1">
        <v>24</v>
      </c>
    </row>
    <row r="86" spans="1:11" x14ac:dyDescent="0.25">
      <c r="A86" t="s">
        <v>10</v>
      </c>
      <c r="B86" t="s">
        <v>25</v>
      </c>
      <c r="C86" t="s">
        <v>25</v>
      </c>
      <c r="D86">
        <v>823</v>
      </c>
      <c r="E86" t="s">
        <v>27</v>
      </c>
      <c r="F86">
        <v>805</v>
      </c>
      <c r="G86" t="s">
        <v>342</v>
      </c>
      <c r="H86" t="s">
        <v>12</v>
      </c>
      <c r="I86" t="s">
        <v>13</v>
      </c>
      <c r="J86" t="s">
        <v>15</v>
      </c>
      <c r="K86" s="1">
        <v>14</v>
      </c>
    </row>
    <row r="87" spans="1:11" x14ac:dyDescent="0.25">
      <c r="A87" t="s">
        <v>10</v>
      </c>
      <c r="B87" t="s">
        <v>25</v>
      </c>
      <c r="C87" t="s">
        <v>30</v>
      </c>
      <c r="D87">
        <v>58</v>
      </c>
      <c r="E87" t="s">
        <v>344</v>
      </c>
      <c r="F87">
        <v>40</v>
      </c>
      <c r="G87" t="s">
        <v>344</v>
      </c>
      <c r="H87" t="s">
        <v>23</v>
      </c>
      <c r="I87" t="s">
        <v>24</v>
      </c>
      <c r="J87" t="s">
        <v>14</v>
      </c>
      <c r="K87" s="1">
        <v>28</v>
      </c>
    </row>
    <row r="88" spans="1:11" x14ac:dyDescent="0.25">
      <c r="A88" t="s">
        <v>10</v>
      </c>
      <c r="B88" t="s">
        <v>25</v>
      </c>
      <c r="C88" t="s">
        <v>30</v>
      </c>
      <c r="D88">
        <v>58</v>
      </c>
      <c r="E88" t="s">
        <v>344</v>
      </c>
      <c r="F88">
        <v>40</v>
      </c>
      <c r="G88" t="s">
        <v>344</v>
      </c>
      <c r="H88" t="s">
        <v>23</v>
      </c>
      <c r="I88" t="s">
        <v>24</v>
      </c>
      <c r="J88" t="s">
        <v>15</v>
      </c>
      <c r="K88" s="1">
        <v>29</v>
      </c>
    </row>
    <row r="89" spans="1:11" x14ac:dyDescent="0.25">
      <c r="A89" t="s">
        <v>10</v>
      </c>
      <c r="B89" t="s">
        <v>25</v>
      </c>
      <c r="C89" t="s">
        <v>30</v>
      </c>
      <c r="D89">
        <v>58</v>
      </c>
      <c r="E89" t="s">
        <v>344</v>
      </c>
      <c r="F89">
        <v>366</v>
      </c>
      <c r="G89" t="s">
        <v>345</v>
      </c>
      <c r="H89" t="s">
        <v>12</v>
      </c>
      <c r="I89" t="s">
        <v>13</v>
      </c>
      <c r="J89" t="s">
        <v>14</v>
      </c>
      <c r="K89" s="1">
        <v>20</v>
      </c>
    </row>
    <row r="90" spans="1:11" x14ac:dyDescent="0.25">
      <c r="A90" t="s">
        <v>10</v>
      </c>
      <c r="B90" t="s">
        <v>25</v>
      </c>
      <c r="C90" t="s">
        <v>30</v>
      </c>
      <c r="D90">
        <v>58</v>
      </c>
      <c r="E90" t="s">
        <v>344</v>
      </c>
      <c r="F90">
        <v>366</v>
      </c>
      <c r="G90" t="s">
        <v>345</v>
      </c>
      <c r="H90" t="s">
        <v>12</v>
      </c>
      <c r="I90" t="s">
        <v>13</v>
      </c>
      <c r="J90" t="s">
        <v>15</v>
      </c>
      <c r="K90" s="1">
        <v>17</v>
      </c>
    </row>
    <row r="91" spans="1:11" x14ac:dyDescent="0.25">
      <c r="A91" t="s">
        <v>10</v>
      </c>
      <c r="B91" t="s">
        <v>25</v>
      </c>
      <c r="C91" t="s">
        <v>30</v>
      </c>
      <c r="D91">
        <v>58</v>
      </c>
      <c r="E91" t="s">
        <v>344</v>
      </c>
      <c r="F91">
        <v>368</v>
      </c>
      <c r="G91" t="s">
        <v>344</v>
      </c>
      <c r="H91" t="s">
        <v>12</v>
      </c>
      <c r="I91" t="s">
        <v>13</v>
      </c>
      <c r="J91" t="s">
        <v>14</v>
      </c>
      <c r="K91" s="1">
        <v>53</v>
      </c>
    </row>
    <row r="92" spans="1:11" x14ac:dyDescent="0.25">
      <c r="A92" t="s">
        <v>10</v>
      </c>
      <c r="B92" t="s">
        <v>25</v>
      </c>
      <c r="C92" t="s">
        <v>30</v>
      </c>
      <c r="D92">
        <v>58</v>
      </c>
      <c r="E92" t="s">
        <v>344</v>
      </c>
      <c r="F92">
        <v>368</v>
      </c>
      <c r="G92" t="s">
        <v>344</v>
      </c>
      <c r="H92" t="s">
        <v>12</v>
      </c>
      <c r="I92" t="s">
        <v>13</v>
      </c>
      <c r="J92" t="s">
        <v>15</v>
      </c>
      <c r="K92" s="1">
        <v>61</v>
      </c>
    </row>
    <row r="93" spans="1:11" x14ac:dyDescent="0.25">
      <c r="A93" t="s">
        <v>10</v>
      </c>
      <c r="B93" t="s">
        <v>25</v>
      </c>
      <c r="C93" t="s">
        <v>30</v>
      </c>
      <c r="D93">
        <v>247</v>
      </c>
      <c r="E93" t="s">
        <v>30</v>
      </c>
      <c r="F93">
        <v>514</v>
      </c>
      <c r="G93" t="s">
        <v>30</v>
      </c>
      <c r="H93" t="s">
        <v>23</v>
      </c>
      <c r="I93" t="s">
        <v>24</v>
      </c>
      <c r="J93" t="s">
        <v>14</v>
      </c>
      <c r="K93" s="1">
        <v>27</v>
      </c>
    </row>
    <row r="94" spans="1:11" x14ac:dyDescent="0.25">
      <c r="A94" t="s">
        <v>10</v>
      </c>
      <c r="B94" t="s">
        <v>25</v>
      </c>
      <c r="C94" t="s">
        <v>30</v>
      </c>
      <c r="D94">
        <v>247</v>
      </c>
      <c r="E94" t="s">
        <v>30</v>
      </c>
      <c r="F94">
        <v>514</v>
      </c>
      <c r="G94" t="s">
        <v>30</v>
      </c>
      <c r="H94" t="s">
        <v>23</v>
      </c>
      <c r="I94" t="s">
        <v>24</v>
      </c>
      <c r="J94" t="s">
        <v>15</v>
      </c>
      <c r="K94" s="1">
        <v>34</v>
      </c>
    </row>
    <row r="95" spans="1:11" x14ac:dyDescent="0.25">
      <c r="A95" t="s">
        <v>10</v>
      </c>
      <c r="B95" t="s">
        <v>25</v>
      </c>
      <c r="C95" t="s">
        <v>30</v>
      </c>
      <c r="D95">
        <v>247</v>
      </c>
      <c r="E95" t="s">
        <v>30</v>
      </c>
      <c r="F95">
        <v>718</v>
      </c>
      <c r="G95" t="s">
        <v>31</v>
      </c>
      <c r="H95" t="s">
        <v>12</v>
      </c>
      <c r="I95" t="s">
        <v>13</v>
      </c>
      <c r="J95" t="s">
        <v>14</v>
      </c>
      <c r="K95" s="1">
        <v>47</v>
      </c>
    </row>
    <row r="96" spans="1:11" x14ac:dyDescent="0.25">
      <c r="A96" t="s">
        <v>10</v>
      </c>
      <c r="B96" t="s">
        <v>25</v>
      </c>
      <c r="C96" t="s">
        <v>30</v>
      </c>
      <c r="D96">
        <v>247</v>
      </c>
      <c r="E96" t="s">
        <v>30</v>
      </c>
      <c r="F96">
        <v>718</v>
      </c>
      <c r="G96" t="s">
        <v>31</v>
      </c>
      <c r="H96" t="s">
        <v>12</v>
      </c>
      <c r="I96" t="s">
        <v>13</v>
      </c>
      <c r="J96" t="s">
        <v>15</v>
      </c>
      <c r="K96" s="1">
        <v>41</v>
      </c>
    </row>
    <row r="97" spans="1:11" x14ac:dyDescent="0.25">
      <c r="A97" t="s">
        <v>10</v>
      </c>
      <c r="B97" t="s">
        <v>25</v>
      </c>
      <c r="C97" t="s">
        <v>30</v>
      </c>
      <c r="D97">
        <v>249</v>
      </c>
      <c r="E97" t="s">
        <v>32</v>
      </c>
      <c r="F97">
        <v>516</v>
      </c>
      <c r="G97" t="s">
        <v>32</v>
      </c>
      <c r="H97" t="s">
        <v>23</v>
      </c>
      <c r="I97" t="s">
        <v>24</v>
      </c>
      <c r="J97" t="s">
        <v>14</v>
      </c>
      <c r="K97" s="1">
        <v>28</v>
      </c>
    </row>
    <row r="98" spans="1:11" x14ac:dyDescent="0.25">
      <c r="A98" t="s">
        <v>10</v>
      </c>
      <c r="B98" t="s">
        <v>25</v>
      </c>
      <c r="C98" t="s">
        <v>30</v>
      </c>
      <c r="D98">
        <v>249</v>
      </c>
      <c r="E98" t="s">
        <v>32</v>
      </c>
      <c r="F98">
        <v>516</v>
      </c>
      <c r="G98" t="s">
        <v>32</v>
      </c>
      <c r="H98" t="s">
        <v>23</v>
      </c>
      <c r="I98" t="s">
        <v>24</v>
      </c>
      <c r="J98" t="s">
        <v>15</v>
      </c>
      <c r="K98" s="1">
        <v>31</v>
      </c>
    </row>
    <row r="99" spans="1:11" x14ac:dyDescent="0.25">
      <c r="A99" t="s">
        <v>10</v>
      </c>
      <c r="B99" t="s">
        <v>25</v>
      </c>
      <c r="C99" t="s">
        <v>30</v>
      </c>
      <c r="D99">
        <v>249</v>
      </c>
      <c r="E99" t="s">
        <v>32</v>
      </c>
      <c r="F99">
        <v>717</v>
      </c>
      <c r="G99" t="s">
        <v>32</v>
      </c>
      <c r="H99" t="s">
        <v>12</v>
      </c>
      <c r="I99" t="s">
        <v>13</v>
      </c>
      <c r="J99" t="s">
        <v>14</v>
      </c>
      <c r="K99" s="1">
        <v>28</v>
      </c>
    </row>
    <row r="100" spans="1:11" x14ac:dyDescent="0.25">
      <c r="A100" t="s">
        <v>10</v>
      </c>
      <c r="B100" t="s">
        <v>25</v>
      </c>
      <c r="C100" t="s">
        <v>30</v>
      </c>
      <c r="D100">
        <v>249</v>
      </c>
      <c r="E100" t="s">
        <v>32</v>
      </c>
      <c r="F100">
        <v>717</v>
      </c>
      <c r="G100" t="s">
        <v>32</v>
      </c>
      <c r="H100" t="s">
        <v>12</v>
      </c>
      <c r="I100" t="s">
        <v>13</v>
      </c>
      <c r="J100" t="s">
        <v>15</v>
      </c>
      <c r="K100" s="1">
        <v>35</v>
      </c>
    </row>
    <row r="101" spans="1:11" x14ac:dyDescent="0.25">
      <c r="A101" t="s">
        <v>10</v>
      </c>
      <c r="B101" t="s">
        <v>33</v>
      </c>
      <c r="C101" t="s">
        <v>346</v>
      </c>
      <c r="D101">
        <v>323</v>
      </c>
      <c r="E101" t="s">
        <v>347</v>
      </c>
      <c r="F101">
        <v>872</v>
      </c>
      <c r="G101" t="s">
        <v>348</v>
      </c>
      <c r="H101" t="s">
        <v>12</v>
      </c>
      <c r="I101" t="s">
        <v>13</v>
      </c>
      <c r="J101" t="s">
        <v>14</v>
      </c>
      <c r="K101" s="1">
        <v>34</v>
      </c>
    </row>
    <row r="102" spans="1:11" x14ac:dyDescent="0.25">
      <c r="A102" t="s">
        <v>10</v>
      </c>
      <c r="B102" t="s">
        <v>33</v>
      </c>
      <c r="C102" t="s">
        <v>346</v>
      </c>
      <c r="D102">
        <v>323</v>
      </c>
      <c r="E102" t="s">
        <v>347</v>
      </c>
      <c r="F102">
        <v>872</v>
      </c>
      <c r="G102" t="s">
        <v>348</v>
      </c>
      <c r="H102" t="s">
        <v>12</v>
      </c>
      <c r="I102" t="s">
        <v>13</v>
      </c>
      <c r="J102" t="s">
        <v>14</v>
      </c>
      <c r="K102" s="1">
        <v>5</v>
      </c>
    </row>
    <row r="103" spans="1:11" x14ac:dyDescent="0.25">
      <c r="A103" t="s">
        <v>10</v>
      </c>
      <c r="B103" t="s">
        <v>33</v>
      </c>
      <c r="C103" t="s">
        <v>346</v>
      </c>
      <c r="D103">
        <v>323</v>
      </c>
      <c r="E103" t="s">
        <v>347</v>
      </c>
      <c r="F103">
        <v>872</v>
      </c>
      <c r="G103" t="s">
        <v>348</v>
      </c>
      <c r="H103" t="s">
        <v>12</v>
      </c>
      <c r="I103" t="s">
        <v>13</v>
      </c>
      <c r="J103" t="s">
        <v>15</v>
      </c>
      <c r="K103" s="1">
        <v>47</v>
      </c>
    </row>
    <row r="104" spans="1:11" x14ac:dyDescent="0.25">
      <c r="A104" t="s">
        <v>10</v>
      </c>
      <c r="B104" t="s">
        <v>33</v>
      </c>
      <c r="C104" t="s">
        <v>346</v>
      </c>
      <c r="D104">
        <v>323</v>
      </c>
      <c r="E104" t="s">
        <v>347</v>
      </c>
      <c r="F104">
        <v>872</v>
      </c>
      <c r="G104" t="s">
        <v>348</v>
      </c>
      <c r="H104" t="s">
        <v>12</v>
      </c>
      <c r="I104" t="s">
        <v>13</v>
      </c>
      <c r="J104" t="s">
        <v>15</v>
      </c>
      <c r="K104" s="1">
        <v>3</v>
      </c>
    </row>
    <row r="105" spans="1:11" x14ac:dyDescent="0.25">
      <c r="A105" t="s">
        <v>10</v>
      </c>
      <c r="B105" t="s">
        <v>33</v>
      </c>
      <c r="C105" t="s">
        <v>346</v>
      </c>
      <c r="D105">
        <v>323</v>
      </c>
      <c r="E105" t="s">
        <v>347</v>
      </c>
      <c r="F105">
        <v>873</v>
      </c>
      <c r="G105" t="s">
        <v>349</v>
      </c>
      <c r="H105" t="s">
        <v>12</v>
      </c>
      <c r="I105" t="s">
        <v>13</v>
      </c>
      <c r="J105" t="s">
        <v>14</v>
      </c>
      <c r="K105" s="1">
        <v>39</v>
      </c>
    </row>
    <row r="106" spans="1:11" x14ac:dyDescent="0.25">
      <c r="A106" t="s">
        <v>10</v>
      </c>
      <c r="B106" t="s">
        <v>33</v>
      </c>
      <c r="C106" t="s">
        <v>346</v>
      </c>
      <c r="D106">
        <v>323</v>
      </c>
      <c r="E106" t="s">
        <v>347</v>
      </c>
      <c r="F106">
        <v>873</v>
      </c>
      <c r="G106" t="s">
        <v>349</v>
      </c>
      <c r="H106" t="s">
        <v>12</v>
      </c>
      <c r="I106" t="s">
        <v>13</v>
      </c>
      <c r="J106" t="s">
        <v>15</v>
      </c>
      <c r="K106" s="1">
        <v>45</v>
      </c>
    </row>
    <row r="107" spans="1:11" x14ac:dyDescent="0.25">
      <c r="A107" t="s">
        <v>10</v>
      </c>
      <c r="B107" t="s">
        <v>33</v>
      </c>
      <c r="C107" t="s">
        <v>346</v>
      </c>
      <c r="D107">
        <v>514</v>
      </c>
      <c r="E107" t="s">
        <v>350</v>
      </c>
      <c r="F107">
        <v>1594</v>
      </c>
      <c r="G107" t="s">
        <v>350</v>
      </c>
      <c r="H107" t="s">
        <v>23</v>
      </c>
      <c r="I107" t="s">
        <v>351</v>
      </c>
      <c r="J107" t="s">
        <v>14</v>
      </c>
      <c r="K107" s="1">
        <v>1</v>
      </c>
    </row>
    <row r="108" spans="1:11" x14ac:dyDescent="0.25">
      <c r="A108" t="s">
        <v>10</v>
      </c>
      <c r="B108" t="s">
        <v>33</v>
      </c>
      <c r="C108" t="s">
        <v>346</v>
      </c>
      <c r="D108">
        <v>514</v>
      </c>
      <c r="E108" t="s">
        <v>350</v>
      </c>
      <c r="F108">
        <v>1594</v>
      </c>
      <c r="G108" t="s">
        <v>350</v>
      </c>
      <c r="H108" t="s">
        <v>23</v>
      </c>
      <c r="I108" t="s">
        <v>351</v>
      </c>
      <c r="J108" t="s">
        <v>15</v>
      </c>
      <c r="K108" s="1">
        <v>1</v>
      </c>
    </row>
    <row r="109" spans="1:11" x14ac:dyDescent="0.25">
      <c r="A109" t="s">
        <v>10</v>
      </c>
      <c r="B109" t="s">
        <v>33</v>
      </c>
      <c r="C109" t="s">
        <v>33</v>
      </c>
      <c r="D109">
        <v>60</v>
      </c>
      <c r="E109" t="s">
        <v>36</v>
      </c>
      <c r="F109">
        <v>17</v>
      </c>
      <c r="G109" t="s">
        <v>36</v>
      </c>
      <c r="H109" t="s">
        <v>23</v>
      </c>
      <c r="I109" t="s">
        <v>24</v>
      </c>
      <c r="J109" t="s">
        <v>14</v>
      </c>
      <c r="K109" s="1">
        <v>32</v>
      </c>
    </row>
    <row r="110" spans="1:11" x14ac:dyDescent="0.25">
      <c r="A110" t="s">
        <v>10</v>
      </c>
      <c r="B110" t="s">
        <v>33</v>
      </c>
      <c r="C110" t="s">
        <v>33</v>
      </c>
      <c r="D110">
        <v>60</v>
      </c>
      <c r="E110" t="s">
        <v>36</v>
      </c>
      <c r="F110">
        <v>17</v>
      </c>
      <c r="G110" t="s">
        <v>36</v>
      </c>
      <c r="H110" t="s">
        <v>23</v>
      </c>
      <c r="I110" t="s">
        <v>24</v>
      </c>
      <c r="J110" t="s">
        <v>15</v>
      </c>
      <c r="K110" s="1">
        <v>32</v>
      </c>
    </row>
    <row r="111" spans="1:11" x14ac:dyDescent="0.25">
      <c r="A111" t="s">
        <v>10</v>
      </c>
      <c r="B111" t="s">
        <v>33</v>
      </c>
      <c r="C111" t="s">
        <v>33</v>
      </c>
      <c r="D111">
        <v>60</v>
      </c>
      <c r="E111" t="s">
        <v>36</v>
      </c>
      <c r="F111">
        <v>329</v>
      </c>
      <c r="G111" t="s">
        <v>36</v>
      </c>
      <c r="H111" t="s">
        <v>12</v>
      </c>
      <c r="I111" t="s">
        <v>13</v>
      </c>
      <c r="J111" t="s">
        <v>14</v>
      </c>
      <c r="K111" s="1">
        <v>15</v>
      </c>
    </row>
    <row r="112" spans="1:11" x14ac:dyDescent="0.25">
      <c r="A112" t="s">
        <v>10</v>
      </c>
      <c r="B112" t="s">
        <v>33</v>
      </c>
      <c r="C112" t="s">
        <v>33</v>
      </c>
      <c r="D112">
        <v>60</v>
      </c>
      <c r="E112" t="s">
        <v>36</v>
      </c>
      <c r="F112">
        <v>329</v>
      </c>
      <c r="G112" t="s">
        <v>36</v>
      </c>
      <c r="H112" t="s">
        <v>12</v>
      </c>
      <c r="I112" t="s">
        <v>13</v>
      </c>
      <c r="J112" t="s">
        <v>15</v>
      </c>
      <c r="K112" s="1">
        <v>16</v>
      </c>
    </row>
    <row r="113" spans="1:11" x14ac:dyDescent="0.25">
      <c r="A113" t="s">
        <v>10</v>
      </c>
      <c r="B113" t="s">
        <v>33</v>
      </c>
      <c r="C113" t="s">
        <v>33</v>
      </c>
      <c r="D113">
        <v>60</v>
      </c>
      <c r="E113" t="s">
        <v>36</v>
      </c>
      <c r="F113">
        <v>330</v>
      </c>
      <c r="G113" t="s">
        <v>352</v>
      </c>
      <c r="H113" t="s">
        <v>12</v>
      </c>
      <c r="I113" t="s">
        <v>13</v>
      </c>
      <c r="J113" t="s">
        <v>14</v>
      </c>
      <c r="K113" s="1">
        <v>5</v>
      </c>
    </row>
    <row r="114" spans="1:11" x14ac:dyDescent="0.25">
      <c r="A114" t="s">
        <v>10</v>
      </c>
      <c r="B114" t="s">
        <v>33</v>
      </c>
      <c r="C114" t="s">
        <v>33</v>
      </c>
      <c r="D114">
        <v>60</v>
      </c>
      <c r="E114" t="s">
        <v>36</v>
      </c>
      <c r="F114">
        <v>330</v>
      </c>
      <c r="G114" t="s">
        <v>352</v>
      </c>
      <c r="H114" t="s">
        <v>12</v>
      </c>
      <c r="I114" t="s">
        <v>13</v>
      </c>
      <c r="J114" t="s">
        <v>15</v>
      </c>
      <c r="K114" s="1">
        <v>2</v>
      </c>
    </row>
    <row r="115" spans="1:11" x14ac:dyDescent="0.25">
      <c r="A115" t="s">
        <v>10</v>
      </c>
      <c r="B115" t="s">
        <v>33</v>
      </c>
      <c r="C115" t="s">
        <v>33</v>
      </c>
      <c r="D115">
        <v>234</v>
      </c>
      <c r="E115" t="s">
        <v>330</v>
      </c>
      <c r="F115">
        <v>1547</v>
      </c>
      <c r="G115" t="s">
        <v>330</v>
      </c>
      <c r="H115" t="s">
        <v>12</v>
      </c>
      <c r="I115" t="s">
        <v>13</v>
      </c>
      <c r="J115" t="s">
        <v>14</v>
      </c>
      <c r="K115" s="1">
        <v>38</v>
      </c>
    </row>
    <row r="116" spans="1:11" x14ac:dyDescent="0.25">
      <c r="A116" t="s">
        <v>10</v>
      </c>
      <c r="B116" t="s">
        <v>33</v>
      </c>
      <c r="C116" t="s">
        <v>33</v>
      </c>
      <c r="D116">
        <v>234</v>
      </c>
      <c r="E116" t="s">
        <v>330</v>
      </c>
      <c r="F116">
        <v>1547</v>
      </c>
      <c r="G116" t="s">
        <v>330</v>
      </c>
      <c r="H116" t="s">
        <v>12</v>
      </c>
      <c r="I116" t="s">
        <v>13</v>
      </c>
      <c r="J116" t="s">
        <v>15</v>
      </c>
      <c r="K116" s="1">
        <v>34</v>
      </c>
    </row>
    <row r="117" spans="1:11" x14ac:dyDescent="0.25">
      <c r="A117" t="s">
        <v>10</v>
      </c>
      <c r="B117" t="s">
        <v>33</v>
      </c>
      <c r="C117" t="s">
        <v>33</v>
      </c>
      <c r="D117">
        <v>235</v>
      </c>
      <c r="E117" t="s">
        <v>354</v>
      </c>
      <c r="F117">
        <v>385</v>
      </c>
      <c r="G117" t="s">
        <v>642</v>
      </c>
      <c r="H117" t="s">
        <v>12</v>
      </c>
      <c r="I117" t="s">
        <v>13</v>
      </c>
      <c r="J117" t="s">
        <v>14</v>
      </c>
      <c r="K117" s="1">
        <v>12</v>
      </c>
    </row>
    <row r="118" spans="1:11" x14ac:dyDescent="0.25">
      <c r="A118" t="s">
        <v>10</v>
      </c>
      <c r="B118" t="s">
        <v>33</v>
      </c>
      <c r="C118" t="s">
        <v>33</v>
      </c>
      <c r="D118">
        <v>235</v>
      </c>
      <c r="E118" t="s">
        <v>354</v>
      </c>
      <c r="F118">
        <v>385</v>
      </c>
      <c r="G118" t="s">
        <v>642</v>
      </c>
      <c r="H118" t="s">
        <v>12</v>
      </c>
      <c r="I118" t="s">
        <v>13</v>
      </c>
      <c r="J118" t="s">
        <v>15</v>
      </c>
      <c r="K118" s="1">
        <v>9</v>
      </c>
    </row>
    <row r="119" spans="1:11" x14ac:dyDescent="0.25">
      <c r="A119" t="s">
        <v>10</v>
      </c>
      <c r="B119" t="s">
        <v>33</v>
      </c>
      <c r="C119" t="s">
        <v>33</v>
      </c>
      <c r="D119">
        <v>235</v>
      </c>
      <c r="E119" t="s">
        <v>354</v>
      </c>
      <c r="F119">
        <v>386</v>
      </c>
      <c r="G119" t="s">
        <v>355</v>
      </c>
      <c r="H119" t="s">
        <v>12</v>
      </c>
      <c r="I119" t="s">
        <v>13</v>
      </c>
      <c r="J119" t="s">
        <v>14</v>
      </c>
      <c r="K119" s="1">
        <v>4</v>
      </c>
    </row>
    <row r="120" spans="1:11" x14ac:dyDescent="0.25">
      <c r="A120" t="s">
        <v>10</v>
      </c>
      <c r="B120" t="s">
        <v>33</v>
      </c>
      <c r="C120" t="s">
        <v>33</v>
      </c>
      <c r="D120">
        <v>235</v>
      </c>
      <c r="E120" t="s">
        <v>354</v>
      </c>
      <c r="F120">
        <v>386</v>
      </c>
      <c r="G120" t="s">
        <v>355</v>
      </c>
      <c r="H120" t="s">
        <v>12</v>
      </c>
      <c r="I120" t="s">
        <v>13</v>
      </c>
      <c r="J120" t="s">
        <v>15</v>
      </c>
      <c r="K120" s="1">
        <v>8</v>
      </c>
    </row>
    <row r="121" spans="1:11" x14ac:dyDescent="0.25">
      <c r="A121" t="s">
        <v>10</v>
      </c>
      <c r="B121" t="s">
        <v>33</v>
      </c>
      <c r="C121" t="s">
        <v>33</v>
      </c>
      <c r="D121">
        <v>344</v>
      </c>
      <c r="E121" t="s">
        <v>34</v>
      </c>
      <c r="F121">
        <v>1550</v>
      </c>
      <c r="G121" t="s">
        <v>34</v>
      </c>
      <c r="H121" t="s">
        <v>23</v>
      </c>
      <c r="I121" t="s">
        <v>24</v>
      </c>
      <c r="J121" t="s">
        <v>14</v>
      </c>
      <c r="K121" s="1">
        <v>1</v>
      </c>
    </row>
    <row r="122" spans="1:11" x14ac:dyDescent="0.25">
      <c r="A122" t="s">
        <v>10</v>
      </c>
      <c r="B122" t="s">
        <v>33</v>
      </c>
      <c r="C122" t="s">
        <v>33</v>
      </c>
      <c r="D122">
        <v>344</v>
      </c>
      <c r="E122" t="s">
        <v>34</v>
      </c>
      <c r="F122">
        <v>1550</v>
      </c>
      <c r="G122" t="s">
        <v>34</v>
      </c>
      <c r="H122" t="s">
        <v>23</v>
      </c>
      <c r="I122" t="s">
        <v>24</v>
      </c>
      <c r="J122" t="s">
        <v>15</v>
      </c>
      <c r="K122" s="1">
        <v>3</v>
      </c>
    </row>
    <row r="123" spans="1:11" x14ac:dyDescent="0.25">
      <c r="A123" t="s">
        <v>10</v>
      </c>
      <c r="B123" t="s">
        <v>33</v>
      </c>
      <c r="C123" t="s">
        <v>33</v>
      </c>
      <c r="D123">
        <v>344</v>
      </c>
      <c r="E123" t="s">
        <v>34</v>
      </c>
      <c r="F123">
        <v>1550</v>
      </c>
      <c r="G123" t="s">
        <v>35</v>
      </c>
      <c r="H123" t="s">
        <v>12</v>
      </c>
      <c r="I123" t="s">
        <v>13</v>
      </c>
      <c r="J123" t="s">
        <v>14</v>
      </c>
      <c r="K123" s="1">
        <v>60</v>
      </c>
    </row>
    <row r="124" spans="1:11" x14ac:dyDescent="0.25">
      <c r="A124" t="s">
        <v>10</v>
      </c>
      <c r="B124" t="s">
        <v>33</v>
      </c>
      <c r="C124" t="s">
        <v>33</v>
      </c>
      <c r="D124">
        <v>344</v>
      </c>
      <c r="E124" t="s">
        <v>34</v>
      </c>
      <c r="F124">
        <v>1550</v>
      </c>
      <c r="G124" t="s">
        <v>35</v>
      </c>
      <c r="H124" t="s">
        <v>12</v>
      </c>
      <c r="I124" t="s">
        <v>13</v>
      </c>
      <c r="J124" t="s">
        <v>14</v>
      </c>
      <c r="K124" s="1">
        <v>14</v>
      </c>
    </row>
    <row r="125" spans="1:11" x14ac:dyDescent="0.25">
      <c r="A125" t="s">
        <v>10</v>
      </c>
      <c r="B125" t="s">
        <v>33</v>
      </c>
      <c r="C125" t="s">
        <v>33</v>
      </c>
      <c r="D125">
        <v>344</v>
      </c>
      <c r="E125" t="s">
        <v>34</v>
      </c>
      <c r="F125">
        <v>1550</v>
      </c>
      <c r="G125" t="s">
        <v>35</v>
      </c>
      <c r="H125" t="s">
        <v>12</v>
      </c>
      <c r="I125" t="s">
        <v>13</v>
      </c>
      <c r="J125" t="s">
        <v>15</v>
      </c>
      <c r="K125" s="1">
        <v>53</v>
      </c>
    </row>
    <row r="126" spans="1:11" x14ac:dyDescent="0.25">
      <c r="A126" t="s">
        <v>10</v>
      </c>
      <c r="B126" t="s">
        <v>33</v>
      </c>
      <c r="C126" t="s">
        <v>33</v>
      </c>
      <c r="D126">
        <v>344</v>
      </c>
      <c r="E126" t="s">
        <v>34</v>
      </c>
      <c r="F126">
        <v>1550</v>
      </c>
      <c r="G126" t="s">
        <v>35</v>
      </c>
      <c r="H126" t="s">
        <v>12</v>
      </c>
      <c r="I126" t="s">
        <v>13</v>
      </c>
      <c r="J126" t="s">
        <v>15</v>
      </c>
      <c r="K126" s="1">
        <v>15</v>
      </c>
    </row>
    <row r="127" spans="1:11" x14ac:dyDescent="0.25">
      <c r="A127" t="s">
        <v>10</v>
      </c>
      <c r="B127" t="s">
        <v>33</v>
      </c>
      <c r="C127" t="s">
        <v>33</v>
      </c>
      <c r="D127">
        <v>344</v>
      </c>
      <c r="E127" t="s">
        <v>34</v>
      </c>
      <c r="F127">
        <v>1566</v>
      </c>
      <c r="G127" t="s">
        <v>34</v>
      </c>
      <c r="H127" t="s">
        <v>23</v>
      </c>
      <c r="I127" t="s">
        <v>24</v>
      </c>
      <c r="J127" t="s">
        <v>14</v>
      </c>
      <c r="K127" s="1">
        <v>4</v>
      </c>
    </row>
    <row r="128" spans="1:11" x14ac:dyDescent="0.25">
      <c r="A128" t="s">
        <v>10</v>
      </c>
      <c r="B128" t="s">
        <v>33</v>
      </c>
      <c r="C128" t="s">
        <v>33</v>
      </c>
      <c r="D128">
        <v>344</v>
      </c>
      <c r="E128" t="s">
        <v>34</v>
      </c>
      <c r="F128">
        <v>1566</v>
      </c>
      <c r="G128" t="s">
        <v>34</v>
      </c>
      <c r="H128" t="s">
        <v>23</v>
      </c>
      <c r="I128" t="s">
        <v>24</v>
      </c>
      <c r="J128" t="s">
        <v>15</v>
      </c>
      <c r="K128" s="1">
        <v>4</v>
      </c>
    </row>
    <row r="129" spans="1:11" x14ac:dyDescent="0.25">
      <c r="A129" t="s">
        <v>10</v>
      </c>
      <c r="B129" t="s">
        <v>33</v>
      </c>
      <c r="C129" t="s">
        <v>33</v>
      </c>
      <c r="D129">
        <v>515</v>
      </c>
      <c r="E129" t="s">
        <v>353</v>
      </c>
      <c r="F129">
        <v>1595</v>
      </c>
      <c r="G129" t="s">
        <v>353</v>
      </c>
      <c r="H129" t="s">
        <v>23</v>
      </c>
      <c r="I129" t="s">
        <v>351</v>
      </c>
      <c r="J129" t="s">
        <v>14</v>
      </c>
      <c r="K129" s="1">
        <v>62</v>
      </c>
    </row>
    <row r="130" spans="1:11" x14ac:dyDescent="0.25">
      <c r="A130" t="s">
        <v>10</v>
      </c>
      <c r="B130" t="s">
        <v>33</v>
      </c>
      <c r="C130" t="s">
        <v>33</v>
      </c>
      <c r="D130">
        <v>515</v>
      </c>
      <c r="E130" t="s">
        <v>353</v>
      </c>
      <c r="F130">
        <v>1595</v>
      </c>
      <c r="G130" t="s">
        <v>353</v>
      </c>
      <c r="H130" t="s">
        <v>23</v>
      </c>
      <c r="I130" t="s">
        <v>351</v>
      </c>
      <c r="J130" t="s">
        <v>15</v>
      </c>
      <c r="K130" s="1">
        <v>53</v>
      </c>
    </row>
    <row r="131" spans="1:11" x14ac:dyDescent="0.25">
      <c r="A131" t="s">
        <v>10</v>
      </c>
      <c r="B131" t="s">
        <v>33</v>
      </c>
      <c r="C131" t="s">
        <v>33</v>
      </c>
      <c r="D131">
        <v>842</v>
      </c>
      <c r="E131" t="s">
        <v>356</v>
      </c>
      <c r="F131">
        <v>129</v>
      </c>
      <c r="G131" t="s">
        <v>33</v>
      </c>
      <c r="H131" t="s">
        <v>23</v>
      </c>
      <c r="I131" t="s">
        <v>68</v>
      </c>
      <c r="J131" t="s">
        <v>14</v>
      </c>
      <c r="K131" s="1">
        <v>36</v>
      </c>
    </row>
    <row r="132" spans="1:11" x14ac:dyDescent="0.25">
      <c r="A132" t="s">
        <v>10</v>
      </c>
      <c r="B132" t="s">
        <v>33</v>
      </c>
      <c r="C132" t="s">
        <v>33</v>
      </c>
      <c r="D132">
        <v>842</v>
      </c>
      <c r="E132" t="s">
        <v>356</v>
      </c>
      <c r="F132">
        <v>129</v>
      </c>
      <c r="G132" t="s">
        <v>33</v>
      </c>
      <c r="H132" t="s">
        <v>23</v>
      </c>
      <c r="I132" t="s">
        <v>68</v>
      </c>
      <c r="J132" t="s">
        <v>15</v>
      </c>
      <c r="K132" s="1">
        <v>2</v>
      </c>
    </row>
    <row r="133" spans="1:11" x14ac:dyDescent="0.25">
      <c r="A133" t="s">
        <v>10</v>
      </c>
      <c r="B133" t="s">
        <v>33</v>
      </c>
      <c r="C133" t="s">
        <v>33</v>
      </c>
      <c r="D133">
        <v>842</v>
      </c>
      <c r="E133" t="s">
        <v>356</v>
      </c>
      <c r="F133">
        <v>129</v>
      </c>
      <c r="G133" t="s">
        <v>33</v>
      </c>
      <c r="H133" t="s">
        <v>23</v>
      </c>
      <c r="I133" t="s">
        <v>68</v>
      </c>
      <c r="J133" t="s">
        <v>15</v>
      </c>
      <c r="K133" s="1">
        <v>50</v>
      </c>
    </row>
    <row r="134" spans="1:11" x14ac:dyDescent="0.25">
      <c r="A134" t="s">
        <v>10</v>
      </c>
      <c r="B134" t="s">
        <v>33</v>
      </c>
      <c r="C134" t="s">
        <v>33</v>
      </c>
      <c r="D134">
        <v>842</v>
      </c>
      <c r="E134" t="s">
        <v>356</v>
      </c>
      <c r="F134">
        <v>806</v>
      </c>
      <c r="G134" t="s">
        <v>357</v>
      </c>
      <c r="H134" t="s">
        <v>12</v>
      </c>
      <c r="I134" t="s">
        <v>13</v>
      </c>
      <c r="J134" t="s">
        <v>14</v>
      </c>
      <c r="K134" s="1">
        <v>6</v>
      </c>
    </row>
    <row r="135" spans="1:11" x14ac:dyDescent="0.25">
      <c r="A135" t="s">
        <v>10</v>
      </c>
      <c r="B135" t="s">
        <v>33</v>
      </c>
      <c r="C135" t="s">
        <v>33</v>
      </c>
      <c r="D135">
        <v>842</v>
      </c>
      <c r="E135" t="s">
        <v>356</v>
      </c>
      <c r="F135">
        <v>806</v>
      </c>
      <c r="G135" t="s">
        <v>357</v>
      </c>
      <c r="H135" t="s">
        <v>12</v>
      </c>
      <c r="I135" t="s">
        <v>13</v>
      </c>
      <c r="J135" t="s">
        <v>15</v>
      </c>
      <c r="K135" s="1">
        <v>9</v>
      </c>
    </row>
    <row r="136" spans="1:11" x14ac:dyDescent="0.25">
      <c r="A136" t="s">
        <v>37</v>
      </c>
      <c r="B136" t="s">
        <v>38</v>
      </c>
      <c r="C136" t="s">
        <v>39</v>
      </c>
      <c r="D136">
        <v>61</v>
      </c>
      <c r="E136" t="s">
        <v>53</v>
      </c>
      <c r="F136">
        <v>23</v>
      </c>
      <c r="G136" t="s">
        <v>53</v>
      </c>
      <c r="H136" t="s">
        <v>23</v>
      </c>
      <c r="I136" t="s">
        <v>24</v>
      </c>
      <c r="J136" t="s">
        <v>14</v>
      </c>
      <c r="K136" s="1">
        <v>16</v>
      </c>
    </row>
    <row r="137" spans="1:11" x14ac:dyDescent="0.25">
      <c r="A137" t="s">
        <v>37</v>
      </c>
      <c r="B137" t="s">
        <v>38</v>
      </c>
      <c r="C137" t="s">
        <v>39</v>
      </c>
      <c r="D137">
        <v>61</v>
      </c>
      <c r="E137" t="s">
        <v>53</v>
      </c>
      <c r="F137">
        <v>23</v>
      </c>
      <c r="G137" t="s">
        <v>53</v>
      </c>
      <c r="H137" t="s">
        <v>23</v>
      </c>
      <c r="I137" t="s">
        <v>24</v>
      </c>
      <c r="J137" t="s">
        <v>15</v>
      </c>
      <c r="K137" s="1">
        <v>15</v>
      </c>
    </row>
    <row r="138" spans="1:11" x14ac:dyDescent="0.25">
      <c r="A138" t="s">
        <v>37</v>
      </c>
      <c r="B138" t="s">
        <v>38</v>
      </c>
      <c r="C138" t="s">
        <v>39</v>
      </c>
      <c r="D138">
        <v>61</v>
      </c>
      <c r="E138" t="s">
        <v>53</v>
      </c>
      <c r="F138">
        <v>186</v>
      </c>
      <c r="G138" t="s">
        <v>368</v>
      </c>
      <c r="H138" t="s">
        <v>12</v>
      </c>
      <c r="I138" t="s">
        <v>13</v>
      </c>
      <c r="J138" t="s">
        <v>14</v>
      </c>
      <c r="K138" s="1">
        <v>30</v>
      </c>
    </row>
    <row r="139" spans="1:11" x14ac:dyDescent="0.25">
      <c r="A139" t="s">
        <v>37</v>
      </c>
      <c r="B139" t="s">
        <v>38</v>
      </c>
      <c r="C139" t="s">
        <v>39</v>
      </c>
      <c r="D139">
        <v>61</v>
      </c>
      <c r="E139" t="s">
        <v>53</v>
      </c>
      <c r="F139">
        <v>186</v>
      </c>
      <c r="G139" t="s">
        <v>368</v>
      </c>
      <c r="H139" t="s">
        <v>12</v>
      </c>
      <c r="I139" t="s">
        <v>13</v>
      </c>
      <c r="J139" t="s">
        <v>15</v>
      </c>
      <c r="K139" s="1">
        <v>24</v>
      </c>
    </row>
    <row r="140" spans="1:11" x14ac:dyDescent="0.25">
      <c r="A140" t="s">
        <v>37</v>
      </c>
      <c r="B140" t="s">
        <v>38</v>
      </c>
      <c r="C140" t="s">
        <v>39</v>
      </c>
      <c r="D140">
        <v>61</v>
      </c>
      <c r="E140" t="s">
        <v>53</v>
      </c>
      <c r="F140">
        <v>195</v>
      </c>
      <c r="G140" t="s">
        <v>54</v>
      </c>
      <c r="H140" t="s">
        <v>12</v>
      </c>
      <c r="I140" t="s">
        <v>13</v>
      </c>
      <c r="J140" t="s">
        <v>14</v>
      </c>
      <c r="K140" s="1">
        <v>14</v>
      </c>
    </row>
    <row r="141" spans="1:11" x14ac:dyDescent="0.25">
      <c r="A141" t="s">
        <v>37</v>
      </c>
      <c r="B141" t="s">
        <v>38</v>
      </c>
      <c r="C141" t="s">
        <v>39</v>
      </c>
      <c r="D141">
        <v>61</v>
      </c>
      <c r="E141" t="s">
        <v>53</v>
      </c>
      <c r="F141">
        <v>195</v>
      </c>
      <c r="G141" t="s">
        <v>54</v>
      </c>
      <c r="H141" t="s">
        <v>12</v>
      </c>
      <c r="I141" t="s">
        <v>13</v>
      </c>
      <c r="J141" t="s">
        <v>14</v>
      </c>
      <c r="K141" s="1">
        <v>2</v>
      </c>
    </row>
    <row r="142" spans="1:11" x14ac:dyDescent="0.25">
      <c r="A142" t="s">
        <v>37</v>
      </c>
      <c r="B142" t="s">
        <v>38</v>
      </c>
      <c r="C142" t="s">
        <v>39</v>
      </c>
      <c r="D142">
        <v>61</v>
      </c>
      <c r="E142" t="s">
        <v>53</v>
      </c>
      <c r="F142">
        <v>195</v>
      </c>
      <c r="G142" t="s">
        <v>54</v>
      </c>
      <c r="H142" t="s">
        <v>12</v>
      </c>
      <c r="I142" t="s">
        <v>13</v>
      </c>
      <c r="J142" t="s">
        <v>15</v>
      </c>
      <c r="K142" s="1">
        <v>13</v>
      </c>
    </row>
    <row r="143" spans="1:11" x14ac:dyDescent="0.25">
      <c r="A143" t="s">
        <v>37</v>
      </c>
      <c r="B143" t="s">
        <v>38</v>
      </c>
      <c r="C143" t="s">
        <v>39</v>
      </c>
      <c r="D143">
        <v>61</v>
      </c>
      <c r="E143" t="s">
        <v>53</v>
      </c>
      <c r="F143">
        <v>195</v>
      </c>
      <c r="G143" t="s">
        <v>54</v>
      </c>
      <c r="H143" t="s">
        <v>12</v>
      </c>
      <c r="I143" t="s">
        <v>13</v>
      </c>
      <c r="J143" t="s">
        <v>15</v>
      </c>
      <c r="K143" s="1">
        <v>4</v>
      </c>
    </row>
    <row r="144" spans="1:11" x14ac:dyDescent="0.25">
      <c r="A144" t="s">
        <v>37</v>
      </c>
      <c r="B144" t="s">
        <v>38</v>
      </c>
      <c r="C144" t="s">
        <v>39</v>
      </c>
      <c r="D144">
        <v>61</v>
      </c>
      <c r="E144" t="s">
        <v>53</v>
      </c>
      <c r="F144">
        <v>333</v>
      </c>
      <c r="G144" t="s">
        <v>55</v>
      </c>
      <c r="H144" t="s">
        <v>12</v>
      </c>
      <c r="I144" t="s">
        <v>13</v>
      </c>
      <c r="J144" t="s">
        <v>14</v>
      </c>
      <c r="K144" s="1">
        <v>14</v>
      </c>
    </row>
    <row r="145" spans="1:11" x14ac:dyDescent="0.25">
      <c r="A145" t="s">
        <v>37</v>
      </c>
      <c r="B145" t="s">
        <v>38</v>
      </c>
      <c r="C145" t="s">
        <v>39</v>
      </c>
      <c r="D145">
        <v>61</v>
      </c>
      <c r="E145" t="s">
        <v>53</v>
      </c>
      <c r="F145">
        <v>333</v>
      </c>
      <c r="G145" t="s">
        <v>55</v>
      </c>
      <c r="H145" t="s">
        <v>12</v>
      </c>
      <c r="I145" t="s">
        <v>13</v>
      </c>
      <c r="J145" t="s">
        <v>15</v>
      </c>
      <c r="K145" s="1">
        <v>17</v>
      </c>
    </row>
    <row r="146" spans="1:11" x14ac:dyDescent="0.25">
      <c r="A146" t="s">
        <v>37</v>
      </c>
      <c r="B146" t="s">
        <v>38</v>
      </c>
      <c r="C146" t="s">
        <v>39</v>
      </c>
      <c r="D146">
        <v>62</v>
      </c>
      <c r="E146" t="s">
        <v>59</v>
      </c>
      <c r="F146">
        <v>24</v>
      </c>
      <c r="G146" t="s">
        <v>369</v>
      </c>
      <c r="H146" t="s">
        <v>23</v>
      </c>
      <c r="I146" t="s">
        <v>24</v>
      </c>
      <c r="J146" t="s">
        <v>14</v>
      </c>
      <c r="K146" s="1">
        <v>18</v>
      </c>
    </row>
    <row r="147" spans="1:11" x14ac:dyDescent="0.25">
      <c r="A147" t="s">
        <v>37</v>
      </c>
      <c r="B147" t="s">
        <v>38</v>
      </c>
      <c r="C147" t="s">
        <v>39</v>
      </c>
      <c r="D147">
        <v>62</v>
      </c>
      <c r="E147" t="s">
        <v>59</v>
      </c>
      <c r="F147">
        <v>24</v>
      </c>
      <c r="G147" t="s">
        <v>369</v>
      </c>
      <c r="H147" t="s">
        <v>23</v>
      </c>
      <c r="I147" t="s">
        <v>24</v>
      </c>
      <c r="J147" t="s">
        <v>15</v>
      </c>
      <c r="K147" s="1">
        <v>14</v>
      </c>
    </row>
    <row r="148" spans="1:11" x14ac:dyDescent="0.25">
      <c r="A148" t="s">
        <v>37</v>
      </c>
      <c r="B148" t="s">
        <v>38</v>
      </c>
      <c r="C148" t="s">
        <v>39</v>
      </c>
      <c r="D148">
        <v>62</v>
      </c>
      <c r="E148" t="s">
        <v>59</v>
      </c>
      <c r="F148">
        <v>335</v>
      </c>
      <c r="G148" t="s">
        <v>370</v>
      </c>
      <c r="H148" t="s">
        <v>12</v>
      </c>
      <c r="I148" t="s">
        <v>13</v>
      </c>
      <c r="J148" t="s">
        <v>14</v>
      </c>
      <c r="K148" s="1">
        <v>18</v>
      </c>
    </row>
    <row r="149" spans="1:11" x14ac:dyDescent="0.25">
      <c r="A149" t="s">
        <v>37</v>
      </c>
      <c r="B149" t="s">
        <v>38</v>
      </c>
      <c r="C149" t="s">
        <v>39</v>
      </c>
      <c r="D149">
        <v>62</v>
      </c>
      <c r="E149" t="s">
        <v>59</v>
      </c>
      <c r="F149">
        <v>335</v>
      </c>
      <c r="G149" t="s">
        <v>370</v>
      </c>
      <c r="H149" t="s">
        <v>12</v>
      </c>
      <c r="I149" t="s">
        <v>13</v>
      </c>
      <c r="J149" t="s">
        <v>15</v>
      </c>
      <c r="K149" s="1">
        <v>22</v>
      </c>
    </row>
    <row r="150" spans="1:11" x14ac:dyDescent="0.25">
      <c r="A150" t="s">
        <v>37</v>
      </c>
      <c r="B150" t="s">
        <v>38</v>
      </c>
      <c r="C150" t="s">
        <v>39</v>
      </c>
      <c r="D150">
        <v>62</v>
      </c>
      <c r="E150" t="s">
        <v>59</v>
      </c>
      <c r="F150">
        <v>336</v>
      </c>
      <c r="G150" t="s">
        <v>371</v>
      </c>
      <c r="H150" t="s">
        <v>12</v>
      </c>
      <c r="I150" t="s">
        <v>13</v>
      </c>
      <c r="J150" t="s">
        <v>14</v>
      </c>
      <c r="K150" s="1">
        <v>2</v>
      </c>
    </row>
    <row r="151" spans="1:11" x14ac:dyDescent="0.25">
      <c r="A151" t="s">
        <v>37</v>
      </c>
      <c r="B151" t="s">
        <v>38</v>
      </c>
      <c r="C151" t="s">
        <v>39</v>
      </c>
      <c r="D151">
        <v>62</v>
      </c>
      <c r="E151" t="s">
        <v>59</v>
      </c>
      <c r="F151">
        <v>336</v>
      </c>
      <c r="G151" t="s">
        <v>371</v>
      </c>
      <c r="H151" t="s">
        <v>12</v>
      </c>
      <c r="I151" t="s">
        <v>13</v>
      </c>
      <c r="J151" t="s">
        <v>15</v>
      </c>
      <c r="K151" s="1">
        <v>1</v>
      </c>
    </row>
    <row r="152" spans="1:11" x14ac:dyDescent="0.25">
      <c r="A152" t="s">
        <v>37</v>
      </c>
      <c r="B152" t="s">
        <v>38</v>
      </c>
      <c r="C152" t="s">
        <v>39</v>
      </c>
      <c r="D152">
        <v>62</v>
      </c>
      <c r="E152" t="s">
        <v>59</v>
      </c>
      <c r="F152">
        <v>337</v>
      </c>
      <c r="G152" t="s">
        <v>372</v>
      </c>
      <c r="H152" t="s">
        <v>12</v>
      </c>
      <c r="I152" t="s">
        <v>13</v>
      </c>
      <c r="J152" t="s">
        <v>14</v>
      </c>
      <c r="K152" s="1">
        <v>14</v>
      </c>
    </row>
    <row r="153" spans="1:11" x14ac:dyDescent="0.25">
      <c r="A153" t="s">
        <v>37</v>
      </c>
      <c r="B153" t="s">
        <v>38</v>
      </c>
      <c r="C153" t="s">
        <v>39</v>
      </c>
      <c r="D153">
        <v>62</v>
      </c>
      <c r="E153" t="s">
        <v>59</v>
      </c>
      <c r="F153">
        <v>337</v>
      </c>
      <c r="G153" t="s">
        <v>372</v>
      </c>
      <c r="H153" t="s">
        <v>12</v>
      </c>
      <c r="I153" t="s">
        <v>13</v>
      </c>
      <c r="J153" t="s">
        <v>15</v>
      </c>
      <c r="K153" s="1">
        <v>16</v>
      </c>
    </row>
    <row r="154" spans="1:11" x14ac:dyDescent="0.25">
      <c r="A154" t="s">
        <v>37</v>
      </c>
      <c r="B154" t="s">
        <v>38</v>
      </c>
      <c r="C154" t="s">
        <v>39</v>
      </c>
      <c r="D154">
        <v>62</v>
      </c>
      <c r="E154" t="s">
        <v>59</v>
      </c>
      <c r="F154">
        <v>338</v>
      </c>
      <c r="G154" t="s">
        <v>60</v>
      </c>
      <c r="H154" t="s">
        <v>12</v>
      </c>
      <c r="I154" t="s">
        <v>13</v>
      </c>
      <c r="J154" t="s">
        <v>14</v>
      </c>
      <c r="K154" s="1">
        <v>4</v>
      </c>
    </row>
    <row r="155" spans="1:11" x14ac:dyDescent="0.25">
      <c r="A155" t="s">
        <v>37</v>
      </c>
      <c r="B155" t="s">
        <v>38</v>
      </c>
      <c r="C155" t="s">
        <v>39</v>
      </c>
      <c r="D155">
        <v>62</v>
      </c>
      <c r="E155" t="s">
        <v>59</v>
      </c>
      <c r="F155">
        <v>338</v>
      </c>
      <c r="G155" t="s">
        <v>60</v>
      </c>
      <c r="H155" t="s">
        <v>12</v>
      </c>
      <c r="I155" t="s">
        <v>13</v>
      </c>
      <c r="J155" t="s">
        <v>15</v>
      </c>
      <c r="K155" s="1">
        <v>10</v>
      </c>
    </row>
    <row r="156" spans="1:11" x14ac:dyDescent="0.25">
      <c r="A156" t="s">
        <v>37</v>
      </c>
      <c r="B156" t="s">
        <v>38</v>
      </c>
      <c r="C156" t="s">
        <v>39</v>
      </c>
      <c r="D156">
        <v>63</v>
      </c>
      <c r="E156" t="s">
        <v>43</v>
      </c>
      <c r="F156">
        <v>57</v>
      </c>
      <c r="G156" t="s">
        <v>358</v>
      </c>
      <c r="H156" t="s">
        <v>12</v>
      </c>
      <c r="I156" t="s">
        <v>13</v>
      </c>
      <c r="J156" t="s">
        <v>14</v>
      </c>
      <c r="K156" s="1">
        <v>9</v>
      </c>
    </row>
    <row r="157" spans="1:11" x14ac:dyDescent="0.25">
      <c r="A157" t="s">
        <v>37</v>
      </c>
      <c r="B157" t="s">
        <v>38</v>
      </c>
      <c r="C157" t="s">
        <v>39</v>
      </c>
      <c r="D157">
        <v>63</v>
      </c>
      <c r="E157" t="s">
        <v>43</v>
      </c>
      <c r="F157">
        <v>57</v>
      </c>
      <c r="G157" t="s">
        <v>358</v>
      </c>
      <c r="H157" t="s">
        <v>12</v>
      </c>
      <c r="I157" t="s">
        <v>13</v>
      </c>
      <c r="J157" t="s">
        <v>15</v>
      </c>
      <c r="K157" s="1">
        <v>9</v>
      </c>
    </row>
    <row r="158" spans="1:11" x14ac:dyDescent="0.25">
      <c r="A158" t="s">
        <v>37</v>
      </c>
      <c r="B158" t="s">
        <v>38</v>
      </c>
      <c r="C158" t="s">
        <v>39</v>
      </c>
      <c r="D158">
        <v>63</v>
      </c>
      <c r="E158" t="s">
        <v>43</v>
      </c>
      <c r="F158">
        <v>739</v>
      </c>
      <c r="G158" t="s">
        <v>359</v>
      </c>
      <c r="H158" t="s">
        <v>12</v>
      </c>
      <c r="I158" t="s">
        <v>13</v>
      </c>
      <c r="J158" t="s">
        <v>14</v>
      </c>
      <c r="K158" s="1">
        <v>10</v>
      </c>
    </row>
    <row r="159" spans="1:11" x14ac:dyDescent="0.25">
      <c r="A159" t="s">
        <v>37</v>
      </c>
      <c r="B159" t="s">
        <v>38</v>
      </c>
      <c r="C159" t="s">
        <v>39</v>
      </c>
      <c r="D159">
        <v>63</v>
      </c>
      <c r="E159" t="s">
        <v>43</v>
      </c>
      <c r="F159">
        <v>739</v>
      </c>
      <c r="G159" t="s">
        <v>359</v>
      </c>
      <c r="H159" t="s">
        <v>12</v>
      </c>
      <c r="I159" t="s">
        <v>13</v>
      </c>
      <c r="J159" t="s">
        <v>15</v>
      </c>
      <c r="K159" s="1">
        <v>10</v>
      </c>
    </row>
    <row r="160" spans="1:11" x14ac:dyDescent="0.25">
      <c r="A160" t="s">
        <v>37</v>
      </c>
      <c r="B160" t="s">
        <v>38</v>
      </c>
      <c r="C160" t="s">
        <v>39</v>
      </c>
      <c r="D160">
        <v>63</v>
      </c>
      <c r="E160" t="s">
        <v>43</v>
      </c>
      <c r="F160">
        <v>740</v>
      </c>
      <c r="G160" t="s">
        <v>44</v>
      </c>
      <c r="H160" t="s">
        <v>12</v>
      </c>
      <c r="I160" t="s">
        <v>13</v>
      </c>
      <c r="J160" t="s">
        <v>14</v>
      </c>
      <c r="K160" s="1">
        <v>1</v>
      </c>
    </row>
    <row r="161" spans="1:11" x14ac:dyDescent="0.25">
      <c r="A161" t="s">
        <v>37</v>
      </c>
      <c r="B161" t="s">
        <v>38</v>
      </c>
      <c r="C161" t="s">
        <v>39</v>
      </c>
      <c r="D161">
        <v>63</v>
      </c>
      <c r="E161" t="s">
        <v>43</v>
      </c>
      <c r="F161">
        <v>740</v>
      </c>
      <c r="G161" t="s">
        <v>44</v>
      </c>
      <c r="H161" t="s">
        <v>12</v>
      </c>
      <c r="I161" t="s">
        <v>13</v>
      </c>
      <c r="J161" t="s">
        <v>15</v>
      </c>
      <c r="K161" s="1">
        <v>1</v>
      </c>
    </row>
    <row r="162" spans="1:11" x14ac:dyDescent="0.25">
      <c r="A162" t="s">
        <v>37</v>
      </c>
      <c r="B162" t="s">
        <v>38</v>
      </c>
      <c r="C162" t="s">
        <v>39</v>
      </c>
      <c r="D162">
        <v>63</v>
      </c>
      <c r="E162" t="s">
        <v>43</v>
      </c>
      <c r="F162">
        <v>741</v>
      </c>
      <c r="G162" t="s">
        <v>45</v>
      </c>
      <c r="H162" t="s">
        <v>12</v>
      </c>
      <c r="I162" t="s">
        <v>13</v>
      </c>
      <c r="J162" t="s">
        <v>14</v>
      </c>
      <c r="K162" s="1">
        <v>1</v>
      </c>
    </row>
    <row r="163" spans="1:11" x14ac:dyDescent="0.25">
      <c r="A163" t="s">
        <v>37</v>
      </c>
      <c r="B163" t="s">
        <v>38</v>
      </c>
      <c r="C163" t="s">
        <v>39</v>
      </c>
      <c r="D163">
        <v>63</v>
      </c>
      <c r="E163" t="s">
        <v>43</v>
      </c>
      <c r="F163">
        <v>741</v>
      </c>
      <c r="G163" t="s">
        <v>45</v>
      </c>
      <c r="H163" t="s">
        <v>12</v>
      </c>
      <c r="I163" t="s">
        <v>13</v>
      </c>
      <c r="J163" t="s">
        <v>15</v>
      </c>
      <c r="K163" s="1">
        <v>1</v>
      </c>
    </row>
    <row r="164" spans="1:11" x14ac:dyDescent="0.25">
      <c r="A164" t="s">
        <v>37</v>
      </c>
      <c r="B164" t="s">
        <v>38</v>
      </c>
      <c r="C164" t="s">
        <v>39</v>
      </c>
      <c r="D164">
        <v>64</v>
      </c>
      <c r="E164" t="s">
        <v>51</v>
      </c>
      <c r="F164">
        <v>339</v>
      </c>
      <c r="G164" t="s">
        <v>51</v>
      </c>
      <c r="H164" t="s">
        <v>23</v>
      </c>
      <c r="I164" t="s">
        <v>24</v>
      </c>
      <c r="J164" t="s">
        <v>14</v>
      </c>
      <c r="K164" s="1">
        <v>4</v>
      </c>
    </row>
    <row r="165" spans="1:11" x14ac:dyDescent="0.25">
      <c r="A165" t="s">
        <v>37</v>
      </c>
      <c r="B165" t="s">
        <v>38</v>
      </c>
      <c r="C165" t="s">
        <v>39</v>
      </c>
      <c r="D165">
        <v>64</v>
      </c>
      <c r="E165" t="s">
        <v>51</v>
      </c>
      <c r="F165">
        <v>339</v>
      </c>
      <c r="G165" t="s">
        <v>51</v>
      </c>
      <c r="H165" t="s">
        <v>23</v>
      </c>
      <c r="I165" t="s">
        <v>24</v>
      </c>
      <c r="J165" t="s">
        <v>14</v>
      </c>
      <c r="K165" s="1">
        <v>3</v>
      </c>
    </row>
    <row r="166" spans="1:11" x14ac:dyDescent="0.25">
      <c r="A166" t="s">
        <v>37</v>
      </c>
      <c r="B166" t="s">
        <v>38</v>
      </c>
      <c r="C166" t="s">
        <v>39</v>
      </c>
      <c r="D166">
        <v>64</v>
      </c>
      <c r="E166" t="s">
        <v>51</v>
      </c>
      <c r="F166">
        <v>339</v>
      </c>
      <c r="G166" t="s">
        <v>51</v>
      </c>
      <c r="H166" t="s">
        <v>23</v>
      </c>
      <c r="I166" t="s">
        <v>24</v>
      </c>
      <c r="J166" t="s">
        <v>15</v>
      </c>
      <c r="K166" s="1">
        <v>1</v>
      </c>
    </row>
    <row r="167" spans="1:11" x14ac:dyDescent="0.25">
      <c r="A167" t="s">
        <v>37</v>
      </c>
      <c r="B167" t="s">
        <v>38</v>
      </c>
      <c r="C167" t="s">
        <v>39</v>
      </c>
      <c r="D167">
        <v>64</v>
      </c>
      <c r="E167" t="s">
        <v>51</v>
      </c>
      <c r="F167">
        <v>339</v>
      </c>
      <c r="G167" t="s">
        <v>51</v>
      </c>
      <c r="H167" t="s">
        <v>23</v>
      </c>
      <c r="I167" t="s">
        <v>24</v>
      </c>
      <c r="J167" t="s">
        <v>15</v>
      </c>
      <c r="K167" s="1">
        <v>3</v>
      </c>
    </row>
    <row r="168" spans="1:11" x14ac:dyDescent="0.25">
      <c r="A168" t="s">
        <v>37</v>
      </c>
      <c r="B168" t="s">
        <v>38</v>
      </c>
      <c r="C168" t="s">
        <v>39</v>
      </c>
      <c r="D168">
        <v>64</v>
      </c>
      <c r="E168" t="s">
        <v>51</v>
      </c>
      <c r="F168">
        <v>340</v>
      </c>
      <c r="G168" t="s">
        <v>52</v>
      </c>
      <c r="H168" t="s">
        <v>12</v>
      </c>
      <c r="I168" t="s">
        <v>13</v>
      </c>
      <c r="J168" t="s">
        <v>14</v>
      </c>
      <c r="K168" s="1">
        <v>4</v>
      </c>
    </row>
    <row r="169" spans="1:11" x14ac:dyDescent="0.25">
      <c r="A169" t="s">
        <v>37</v>
      </c>
      <c r="B169" t="s">
        <v>38</v>
      </c>
      <c r="C169" t="s">
        <v>39</v>
      </c>
      <c r="D169">
        <v>64</v>
      </c>
      <c r="E169" t="s">
        <v>51</v>
      </c>
      <c r="F169">
        <v>340</v>
      </c>
      <c r="G169" t="s">
        <v>52</v>
      </c>
      <c r="H169" t="s">
        <v>12</v>
      </c>
      <c r="I169" t="s">
        <v>13</v>
      </c>
      <c r="J169" t="s">
        <v>15</v>
      </c>
      <c r="K169" s="1">
        <v>3</v>
      </c>
    </row>
    <row r="170" spans="1:11" x14ac:dyDescent="0.25">
      <c r="A170" t="s">
        <v>37</v>
      </c>
      <c r="B170" t="s">
        <v>38</v>
      </c>
      <c r="C170" t="s">
        <v>39</v>
      </c>
      <c r="D170">
        <v>64</v>
      </c>
      <c r="E170" t="s">
        <v>51</v>
      </c>
      <c r="F170">
        <v>341</v>
      </c>
      <c r="G170" t="s">
        <v>366</v>
      </c>
      <c r="H170" t="s">
        <v>12</v>
      </c>
      <c r="I170" t="s">
        <v>13</v>
      </c>
      <c r="J170" t="s">
        <v>14</v>
      </c>
      <c r="K170" s="1">
        <v>1</v>
      </c>
    </row>
    <row r="171" spans="1:11" x14ac:dyDescent="0.25">
      <c r="A171" t="s">
        <v>37</v>
      </c>
      <c r="B171" t="s">
        <v>38</v>
      </c>
      <c r="C171" t="s">
        <v>39</v>
      </c>
      <c r="D171">
        <v>64</v>
      </c>
      <c r="E171" t="s">
        <v>51</v>
      </c>
      <c r="F171">
        <v>341</v>
      </c>
      <c r="G171" t="s">
        <v>366</v>
      </c>
      <c r="H171" t="s">
        <v>12</v>
      </c>
      <c r="I171" t="s">
        <v>13</v>
      </c>
      <c r="J171" t="s">
        <v>15</v>
      </c>
      <c r="K171" s="1">
        <v>1</v>
      </c>
    </row>
    <row r="172" spans="1:11" x14ac:dyDescent="0.25">
      <c r="A172" t="s">
        <v>37</v>
      </c>
      <c r="B172" t="s">
        <v>38</v>
      </c>
      <c r="C172" t="s">
        <v>39</v>
      </c>
      <c r="D172">
        <v>64</v>
      </c>
      <c r="E172" t="s">
        <v>51</v>
      </c>
      <c r="F172">
        <v>342</v>
      </c>
      <c r="G172" t="s">
        <v>367</v>
      </c>
      <c r="H172" t="s">
        <v>12</v>
      </c>
      <c r="I172" t="s">
        <v>13</v>
      </c>
      <c r="J172" t="s">
        <v>14</v>
      </c>
      <c r="K172" s="1">
        <v>16</v>
      </c>
    </row>
    <row r="173" spans="1:11" x14ac:dyDescent="0.25">
      <c r="A173" t="s">
        <v>37</v>
      </c>
      <c r="B173" t="s">
        <v>38</v>
      </c>
      <c r="C173" t="s">
        <v>39</v>
      </c>
      <c r="D173">
        <v>64</v>
      </c>
      <c r="E173" t="s">
        <v>51</v>
      </c>
      <c r="F173">
        <v>342</v>
      </c>
      <c r="G173" t="s">
        <v>367</v>
      </c>
      <c r="H173" t="s">
        <v>12</v>
      </c>
      <c r="I173" t="s">
        <v>13</v>
      </c>
      <c r="J173" t="s">
        <v>15</v>
      </c>
      <c r="K173" s="1">
        <v>19</v>
      </c>
    </row>
    <row r="174" spans="1:11" x14ac:dyDescent="0.25">
      <c r="A174" t="s">
        <v>37</v>
      </c>
      <c r="B174" t="s">
        <v>38</v>
      </c>
      <c r="C174" t="s">
        <v>39</v>
      </c>
      <c r="D174">
        <v>65</v>
      </c>
      <c r="E174" t="s">
        <v>379</v>
      </c>
      <c r="F174">
        <v>1335</v>
      </c>
      <c r="G174" t="s">
        <v>379</v>
      </c>
      <c r="H174" t="s">
        <v>12</v>
      </c>
      <c r="I174" t="s">
        <v>13</v>
      </c>
      <c r="J174" t="s">
        <v>15</v>
      </c>
      <c r="K174" s="1">
        <v>1</v>
      </c>
    </row>
    <row r="175" spans="1:11" x14ac:dyDescent="0.25">
      <c r="A175" t="s">
        <v>37</v>
      </c>
      <c r="B175" t="s">
        <v>38</v>
      </c>
      <c r="C175" t="s">
        <v>39</v>
      </c>
      <c r="D175">
        <v>66</v>
      </c>
      <c r="E175" t="s">
        <v>40</v>
      </c>
      <c r="F175">
        <v>72</v>
      </c>
      <c r="G175" t="s">
        <v>643</v>
      </c>
      <c r="H175" t="s">
        <v>12</v>
      </c>
      <c r="I175" t="s">
        <v>41</v>
      </c>
      <c r="J175" t="s">
        <v>14</v>
      </c>
      <c r="K175" s="1">
        <v>1</v>
      </c>
    </row>
    <row r="176" spans="1:11" x14ac:dyDescent="0.25">
      <c r="A176" t="s">
        <v>37</v>
      </c>
      <c r="B176" t="s">
        <v>38</v>
      </c>
      <c r="C176" t="s">
        <v>39</v>
      </c>
      <c r="D176">
        <v>66</v>
      </c>
      <c r="E176" t="s">
        <v>40</v>
      </c>
      <c r="F176">
        <v>745</v>
      </c>
      <c r="G176" t="s">
        <v>42</v>
      </c>
      <c r="H176" t="s">
        <v>12</v>
      </c>
      <c r="I176" t="s">
        <v>13</v>
      </c>
      <c r="J176" t="s">
        <v>14</v>
      </c>
      <c r="K176" s="1">
        <v>16</v>
      </c>
    </row>
    <row r="177" spans="1:11" x14ac:dyDescent="0.25">
      <c r="A177" t="s">
        <v>37</v>
      </c>
      <c r="B177" t="s">
        <v>38</v>
      </c>
      <c r="C177" t="s">
        <v>39</v>
      </c>
      <c r="D177">
        <v>66</v>
      </c>
      <c r="E177" t="s">
        <v>40</v>
      </c>
      <c r="F177">
        <v>745</v>
      </c>
      <c r="G177" t="s">
        <v>42</v>
      </c>
      <c r="H177" t="s">
        <v>12</v>
      </c>
      <c r="I177" t="s">
        <v>13</v>
      </c>
      <c r="J177" t="s">
        <v>15</v>
      </c>
      <c r="K177" s="1">
        <v>17</v>
      </c>
    </row>
    <row r="178" spans="1:11" x14ac:dyDescent="0.25">
      <c r="A178" t="s">
        <v>37</v>
      </c>
      <c r="B178" t="s">
        <v>38</v>
      </c>
      <c r="C178" t="s">
        <v>39</v>
      </c>
      <c r="D178">
        <v>67</v>
      </c>
      <c r="E178" t="s">
        <v>69</v>
      </c>
      <c r="F178">
        <v>1343</v>
      </c>
      <c r="G178" t="s">
        <v>69</v>
      </c>
      <c r="H178" t="s">
        <v>12</v>
      </c>
      <c r="I178" t="s">
        <v>13</v>
      </c>
      <c r="J178" t="s">
        <v>15</v>
      </c>
      <c r="K178" s="1">
        <v>1</v>
      </c>
    </row>
    <row r="179" spans="1:11" x14ac:dyDescent="0.25">
      <c r="A179" t="s">
        <v>37</v>
      </c>
      <c r="B179" t="s">
        <v>38</v>
      </c>
      <c r="C179" t="s">
        <v>39</v>
      </c>
      <c r="D179">
        <v>67</v>
      </c>
      <c r="E179" t="s">
        <v>69</v>
      </c>
      <c r="F179">
        <v>1346</v>
      </c>
      <c r="G179" t="s">
        <v>276</v>
      </c>
      <c r="H179" t="s">
        <v>12</v>
      </c>
      <c r="I179" t="s">
        <v>13</v>
      </c>
      <c r="J179" t="s">
        <v>14</v>
      </c>
      <c r="K179" s="1">
        <v>2</v>
      </c>
    </row>
    <row r="180" spans="1:11" x14ac:dyDescent="0.25">
      <c r="A180" t="s">
        <v>37</v>
      </c>
      <c r="B180" t="s">
        <v>38</v>
      </c>
      <c r="C180" t="s">
        <v>39</v>
      </c>
      <c r="D180">
        <v>67</v>
      </c>
      <c r="E180" t="s">
        <v>69</v>
      </c>
      <c r="F180">
        <v>1346</v>
      </c>
      <c r="G180" t="s">
        <v>276</v>
      </c>
      <c r="H180" t="s">
        <v>12</v>
      </c>
      <c r="I180" t="s">
        <v>13</v>
      </c>
      <c r="J180" t="s">
        <v>14</v>
      </c>
      <c r="K180" s="1">
        <v>1</v>
      </c>
    </row>
    <row r="181" spans="1:11" x14ac:dyDescent="0.25">
      <c r="A181" t="s">
        <v>37</v>
      </c>
      <c r="B181" t="s">
        <v>38</v>
      </c>
      <c r="C181" t="s">
        <v>39</v>
      </c>
      <c r="D181">
        <v>67</v>
      </c>
      <c r="E181" t="s">
        <v>69</v>
      </c>
      <c r="F181">
        <v>1346</v>
      </c>
      <c r="G181" t="s">
        <v>276</v>
      </c>
      <c r="H181" t="s">
        <v>12</v>
      </c>
      <c r="I181" t="s">
        <v>13</v>
      </c>
      <c r="J181" t="s">
        <v>15</v>
      </c>
      <c r="K181" s="1">
        <v>2</v>
      </c>
    </row>
    <row r="182" spans="1:11" x14ac:dyDescent="0.25">
      <c r="A182" t="s">
        <v>37</v>
      </c>
      <c r="B182" t="s">
        <v>38</v>
      </c>
      <c r="C182" t="s">
        <v>39</v>
      </c>
      <c r="D182">
        <v>68</v>
      </c>
      <c r="E182" t="s">
        <v>62</v>
      </c>
      <c r="F182">
        <v>71</v>
      </c>
      <c r="G182" t="s">
        <v>373</v>
      </c>
      <c r="H182" t="s">
        <v>12</v>
      </c>
      <c r="I182" t="s">
        <v>41</v>
      </c>
      <c r="J182" t="s">
        <v>14</v>
      </c>
      <c r="K182" s="1">
        <v>8</v>
      </c>
    </row>
    <row r="183" spans="1:11" x14ac:dyDescent="0.25">
      <c r="A183" t="s">
        <v>37</v>
      </c>
      <c r="B183" t="s">
        <v>38</v>
      </c>
      <c r="C183" t="s">
        <v>39</v>
      </c>
      <c r="D183">
        <v>68</v>
      </c>
      <c r="E183" t="s">
        <v>62</v>
      </c>
      <c r="F183">
        <v>71</v>
      </c>
      <c r="G183" t="s">
        <v>373</v>
      </c>
      <c r="H183" t="s">
        <v>12</v>
      </c>
      <c r="I183" t="s">
        <v>41</v>
      </c>
      <c r="J183" t="s">
        <v>15</v>
      </c>
      <c r="K183" s="1">
        <v>2</v>
      </c>
    </row>
    <row r="184" spans="1:11" x14ac:dyDescent="0.25">
      <c r="A184" t="s">
        <v>37</v>
      </c>
      <c r="B184" t="s">
        <v>38</v>
      </c>
      <c r="C184" t="s">
        <v>39</v>
      </c>
      <c r="D184">
        <v>68</v>
      </c>
      <c r="E184" t="s">
        <v>62</v>
      </c>
      <c r="F184">
        <v>172</v>
      </c>
      <c r="G184" t="s">
        <v>63</v>
      </c>
      <c r="H184" t="s">
        <v>12</v>
      </c>
      <c r="I184" t="s">
        <v>13</v>
      </c>
      <c r="J184" t="s">
        <v>14</v>
      </c>
      <c r="K184" s="1">
        <v>19</v>
      </c>
    </row>
    <row r="185" spans="1:11" x14ac:dyDescent="0.25">
      <c r="A185" t="s">
        <v>37</v>
      </c>
      <c r="B185" t="s">
        <v>38</v>
      </c>
      <c r="C185" t="s">
        <v>39</v>
      </c>
      <c r="D185">
        <v>68</v>
      </c>
      <c r="E185" t="s">
        <v>62</v>
      </c>
      <c r="F185">
        <v>172</v>
      </c>
      <c r="G185" t="s">
        <v>63</v>
      </c>
      <c r="H185" t="s">
        <v>12</v>
      </c>
      <c r="I185" t="s">
        <v>13</v>
      </c>
      <c r="J185" t="s">
        <v>15</v>
      </c>
      <c r="K185" s="1">
        <v>33</v>
      </c>
    </row>
    <row r="186" spans="1:11" x14ac:dyDescent="0.25">
      <c r="A186" t="s">
        <v>37</v>
      </c>
      <c r="B186" t="s">
        <v>38</v>
      </c>
      <c r="C186" t="s">
        <v>39</v>
      </c>
      <c r="D186">
        <v>68</v>
      </c>
      <c r="E186" t="s">
        <v>62</v>
      </c>
      <c r="F186">
        <v>173</v>
      </c>
      <c r="G186" t="s">
        <v>64</v>
      </c>
      <c r="H186" t="s">
        <v>12</v>
      </c>
      <c r="I186" t="s">
        <v>13</v>
      </c>
      <c r="J186" t="s">
        <v>14</v>
      </c>
      <c r="K186" s="1">
        <v>50</v>
      </c>
    </row>
    <row r="187" spans="1:11" x14ac:dyDescent="0.25">
      <c r="A187" t="s">
        <v>37</v>
      </c>
      <c r="B187" t="s">
        <v>38</v>
      </c>
      <c r="C187" t="s">
        <v>39</v>
      </c>
      <c r="D187">
        <v>68</v>
      </c>
      <c r="E187" t="s">
        <v>62</v>
      </c>
      <c r="F187">
        <v>173</v>
      </c>
      <c r="G187" t="s">
        <v>64</v>
      </c>
      <c r="H187" t="s">
        <v>12</v>
      </c>
      <c r="I187" t="s">
        <v>13</v>
      </c>
      <c r="J187" t="s">
        <v>15</v>
      </c>
      <c r="K187" s="1">
        <v>43</v>
      </c>
    </row>
    <row r="188" spans="1:11" x14ac:dyDescent="0.25">
      <c r="A188" t="s">
        <v>37</v>
      </c>
      <c r="B188" t="s">
        <v>38</v>
      </c>
      <c r="C188" t="s">
        <v>39</v>
      </c>
      <c r="D188">
        <v>68</v>
      </c>
      <c r="E188" t="s">
        <v>62</v>
      </c>
      <c r="F188">
        <v>174</v>
      </c>
      <c r="G188" t="s">
        <v>305</v>
      </c>
      <c r="H188" t="s">
        <v>12</v>
      </c>
      <c r="I188" t="s">
        <v>13</v>
      </c>
      <c r="J188" t="s">
        <v>14</v>
      </c>
      <c r="K188" s="1">
        <v>37</v>
      </c>
    </row>
    <row r="189" spans="1:11" x14ac:dyDescent="0.25">
      <c r="A189" t="s">
        <v>37</v>
      </c>
      <c r="B189" t="s">
        <v>38</v>
      </c>
      <c r="C189" t="s">
        <v>39</v>
      </c>
      <c r="D189">
        <v>68</v>
      </c>
      <c r="E189" t="s">
        <v>62</v>
      </c>
      <c r="F189">
        <v>174</v>
      </c>
      <c r="G189" t="s">
        <v>305</v>
      </c>
      <c r="H189" t="s">
        <v>12</v>
      </c>
      <c r="I189" t="s">
        <v>13</v>
      </c>
      <c r="J189" t="s">
        <v>15</v>
      </c>
      <c r="K189" s="1">
        <v>35</v>
      </c>
    </row>
    <row r="190" spans="1:11" x14ac:dyDescent="0.25">
      <c r="A190" t="s">
        <v>37</v>
      </c>
      <c r="B190" t="s">
        <v>38</v>
      </c>
      <c r="C190" t="s">
        <v>39</v>
      </c>
      <c r="D190">
        <v>69</v>
      </c>
      <c r="E190" t="s">
        <v>374</v>
      </c>
      <c r="F190">
        <v>1351</v>
      </c>
      <c r="G190" t="s">
        <v>374</v>
      </c>
      <c r="H190" t="s">
        <v>12</v>
      </c>
      <c r="I190" t="s">
        <v>13</v>
      </c>
      <c r="J190" t="s">
        <v>14</v>
      </c>
      <c r="K190" s="1">
        <v>33</v>
      </c>
    </row>
    <row r="191" spans="1:11" x14ac:dyDescent="0.25">
      <c r="A191" t="s">
        <v>37</v>
      </c>
      <c r="B191" t="s">
        <v>38</v>
      </c>
      <c r="C191" t="s">
        <v>39</v>
      </c>
      <c r="D191">
        <v>69</v>
      </c>
      <c r="E191" t="s">
        <v>374</v>
      </c>
      <c r="F191">
        <v>1351</v>
      </c>
      <c r="G191" t="s">
        <v>374</v>
      </c>
      <c r="H191" t="s">
        <v>12</v>
      </c>
      <c r="I191" t="s">
        <v>13</v>
      </c>
      <c r="J191" t="s">
        <v>15</v>
      </c>
      <c r="K191" s="1">
        <v>47</v>
      </c>
    </row>
    <row r="192" spans="1:11" x14ac:dyDescent="0.25">
      <c r="A192" t="s">
        <v>37</v>
      </c>
      <c r="B192" t="s">
        <v>38</v>
      </c>
      <c r="C192" t="s">
        <v>39</v>
      </c>
      <c r="D192">
        <v>69</v>
      </c>
      <c r="E192" t="s">
        <v>374</v>
      </c>
      <c r="F192">
        <v>1353</v>
      </c>
      <c r="G192" t="s">
        <v>375</v>
      </c>
      <c r="H192" t="s">
        <v>12</v>
      </c>
      <c r="I192" t="s">
        <v>13</v>
      </c>
      <c r="J192" t="s">
        <v>14</v>
      </c>
      <c r="K192" s="1">
        <v>1</v>
      </c>
    </row>
    <row r="193" spans="1:11" x14ac:dyDescent="0.25">
      <c r="A193" t="s">
        <v>37</v>
      </c>
      <c r="B193" t="s">
        <v>38</v>
      </c>
      <c r="C193" t="s">
        <v>39</v>
      </c>
      <c r="D193">
        <v>70</v>
      </c>
      <c r="E193" t="s">
        <v>378</v>
      </c>
      <c r="F193">
        <v>1355</v>
      </c>
      <c r="G193" t="s">
        <v>378</v>
      </c>
      <c r="H193" t="s">
        <v>12</v>
      </c>
      <c r="I193" t="s">
        <v>13</v>
      </c>
      <c r="J193" t="s">
        <v>14</v>
      </c>
      <c r="K193" s="1">
        <v>1</v>
      </c>
    </row>
    <row r="194" spans="1:11" x14ac:dyDescent="0.25">
      <c r="A194" t="s">
        <v>37</v>
      </c>
      <c r="B194" t="s">
        <v>38</v>
      </c>
      <c r="C194" t="s">
        <v>39</v>
      </c>
      <c r="D194">
        <v>70</v>
      </c>
      <c r="E194" t="s">
        <v>378</v>
      </c>
      <c r="F194">
        <v>1355</v>
      </c>
      <c r="G194" t="s">
        <v>378</v>
      </c>
      <c r="H194" t="s">
        <v>12</v>
      </c>
      <c r="I194" t="s">
        <v>13</v>
      </c>
      <c r="J194" t="s">
        <v>14</v>
      </c>
      <c r="K194" s="1">
        <v>1</v>
      </c>
    </row>
    <row r="195" spans="1:11" x14ac:dyDescent="0.25">
      <c r="A195" t="s">
        <v>37</v>
      </c>
      <c r="B195" t="s">
        <v>38</v>
      </c>
      <c r="C195" t="s">
        <v>39</v>
      </c>
      <c r="D195">
        <v>70</v>
      </c>
      <c r="E195" t="s">
        <v>378</v>
      </c>
      <c r="F195">
        <v>1355</v>
      </c>
      <c r="G195" t="s">
        <v>378</v>
      </c>
      <c r="H195" t="s">
        <v>12</v>
      </c>
      <c r="I195" t="s">
        <v>13</v>
      </c>
      <c r="J195" t="s">
        <v>15</v>
      </c>
      <c r="K195" s="1">
        <v>1</v>
      </c>
    </row>
    <row r="196" spans="1:11" x14ac:dyDescent="0.25">
      <c r="A196" t="s">
        <v>37</v>
      </c>
      <c r="B196" t="s">
        <v>38</v>
      </c>
      <c r="C196" t="s">
        <v>39</v>
      </c>
      <c r="D196">
        <v>70</v>
      </c>
      <c r="E196" t="s">
        <v>378</v>
      </c>
      <c r="F196">
        <v>1356</v>
      </c>
      <c r="G196" t="s">
        <v>486</v>
      </c>
      <c r="H196" t="s">
        <v>12</v>
      </c>
      <c r="I196" t="s">
        <v>13</v>
      </c>
      <c r="J196" t="s">
        <v>15</v>
      </c>
      <c r="K196" s="1">
        <v>2</v>
      </c>
    </row>
    <row r="197" spans="1:11" x14ac:dyDescent="0.25">
      <c r="A197" t="s">
        <v>37</v>
      </c>
      <c r="B197" t="s">
        <v>38</v>
      </c>
      <c r="C197" t="s">
        <v>39</v>
      </c>
      <c r="D197">
        <v>71</v>
      </c>
      <c r="E197" t="s">
        <v>56</v>
      </c>
      <c r="F197">
        <v>177</v>
      </c>
      <c r="G197" t="s">
        <v>275</v>
      </c>
      <c r="H197" t="s">
        <v>12</v>
      </c>
      <c r="I197" t="s">
        <v>13</v>
      </c>
      <c r="J197" t="s">
        <v>14</v>
      </c>
      <c r="K197" s="1">
        <v>39</v>
      </c>
    </row>
    <row r="198" spans="1:11" x14ac:dyDescent="0.25">
      <c r="A198" t="s">
        <v>37</v>
      </c>
      <c r="B198" t="s">
        <v>38</v>
      </c>
      <c r="C198" t="s">
        <v>39</v>
      </c>
      <c r="D198">
        <v>71</v>
      </c>
      <c r="E198" t="s">
        <v>56</v>
      </c>
      <c r="F198">
        <v>177</v>
      </c>
      <c r="G198" t="s">
        <v>275</v>
      </c>
      <c r="H198" t="s">
        <v>12</v>
      </c>
      <c r="I198" t="s">
        <v>13</v>
      </c>
      <c r="J198" t="s">
        <v>15</v>
      </c>
      <c r="K198" s="1">
        <v>34</v>
      </c>
    </row>
    <row r="199" spans="1:11" x14ac:dyDescent="0.25">
      <c r="A199" t="s">
        <v>37</v>
      </c>
      <c r="B199" t="s">
        <v>38</v>
      </c>
      <c r="C199" t="s">
        <v>39</v>
      </c>
      <c r="D199">
        <v>71</v>
      </c>
      <c r="E199" t="s">
        <v>56</v>
      </c>
      <c r="F199">
        <v>179</v>
      </c>
      <c r="G199" t="s">
        <v>57</v>
      </c>
      <c r="H199" t="s">
        <v>12</v>
      </c>
      <c r="I199" t="s">
        <v>13</v>
      </c>
      <c r="J199" t="s">
        <v>14</v>
      </c>
      <c r="K199" s="1">
        <v>30</v>
      </c>
    </row>
    <row r="200" spans="1:11" x14ac:dyDescent="0.25">
      <c r="A200" t="s">
        <v>37</v>
      </c>
      <c r="B200" t="s">
        <v>38</v>
      </c>
      <c r="C200" t="s">
        <v>39</v>
      </c>
      <c r="D200">
        <v>71</v>
      </c>
      <c r="E200" t="s">
        <v>56</v>
      </c>
      <c r="F200">
        <v>179</v>
      </c>
      <c r="G200" t="s">
        <v>57</v>
      </c>
      <c r="H200" t="s">
        <v>12</v>
      </c>
      <c r="I200" t="s">
        <v>13</v>
      </c>
      <c r="J200" t="s">
        <v>15</v>
      </c>
      <c r="K200" s="1">
        <v>31</v>
      </c>
    </row>
    <row r="201" spans="1:11" x14ac:dyDescent="0.25">
      <c r="A201" t="s">
        <v>37</v>
      </c>
      <c r="B201" t="s">
        <v>38</v>
      </c>
      <c r="C201" t="s">
        <v>39</v>
      </c>
      <c r="D201">
        <v>72</v>
      </c>
      <c r="E201" t="s">
        <v>11</v>
      </c>
      <c r="F201">
        <v>576</v>
      </c>
      <c r="G201" t="s">
        <v>48</v>
      </c>
      <c r="H201" t="s">
        <v>12</v>
      </c>
      <c r="I201" t="s">
        <v>13</v>
      </c>
      <c r="J201" t="s">
        <v>14</v>
      </c>
      <c r="K201" s="1">
        <v>45</v>
      </c>
    </row>
    <row r="202" spans="1:11" x14ac:dyDescent="0.25">
      <c r="A202" t="s">
        <v>37</v>
      </c>
      <c r="B202" t="s">
        <v>38</v>
      </c>
      <c r="C202" t="s">
        <v>39</v>
      </c>
      <c r="D202">
        <v>72</v>
      </c>
      <c r="E202" t="s">
        <v>11</v>
      </c>
      <c r="F202">
        <v>576</v>
      </c>
      <c r="G202" t="s">
        <v>48</v>
      </c>
      <c r="H202" t="s">
        <v>12</v>
      </c>
      <c r="I202" t="s">
        <v>13</v>
      </c>
      <c r="J202" t="s">
        <v>15</v>
      </c>
      <c r="K202" s="1">
        <v>47</v>
      </c>
    </row>
    <row r="203" spans="1:11" x14ac:dyDescent="0.25">
      <c r="A203" t="s">
        <v>37</v>
      </c>
      <c r="B203" t="s">
        <v>38</v>
      </c>
      <c r="C203" t="s">
        <v>39</v>
      </c>
      <c r="D203">
        <v>72</v>
      </c>
      <c r="E203" t="s">
        <v>11</v>
      </c>
      <c r="F203">
        <v>577</v>
      </c>
      <c r="G203" t="s">
        <v>266</v>
      </c>
      <c r="H203" t="s">
        <v>12</v>
      </c>
      <c r="I203" t="s">
        <v>13</v>
      </c>
      <c r="J203" t="s">
        <v>14</v>
      </c>
      <c r="K203" s="1">
        <v>17</v>
      </c>
    </row>
    <row r="204" spans="1:11" x14ac:dyDescent="0.25">
      <c r="A204" t="s">
        <v>37</v>
      </c>
      <c r="B204" t="s">
        <v>38</v>
      </c>
      <c r="C204" t="s">
        <v>39</v>
      </c>
      <c r="D204">
        <v>72</v>
      </c>
      <c r="E204" t="s">
        <v>11</v>
      </c>
      <c r="F204">
        <v>577</v>
      </c>
      <c r="G204" t="s">
        <v>266</v>
      </c>
      <c r="H204" t="s">
        <v>12</v>
      </c>
      <c r="I204" t="s">
        <v>13</v>
      </c>
      <c r="J204" t="s">
        <v>15</v>
      </c>
      <c r="K204" s="1">
        <v>19</v>
      </c>
    </row>
    <row r="205" spans="1:11" x14ac:dyDescent="0.25">
      <c r="A205" t="s">
        <v>37</v>
      </c>
      <c r="B205" t="s">
        <v>38</v>
      </c>
      <c r="C205" t="s">
        <v>39</v>
      </c>
      <c r="D205">
        <v>72</v>
      </c>
      <c r="E205" t="s">
        <v>11</v>
      </c>
      <c r="F205">
        <v>578</v>
      </c>
      <c r="G205" t="s">
        <v>11</v>
      </c>
      <c r="H205" t="s">
        <v>12</v>
      </c>
      <c r="I205" t="s">
        <v>13</v>
      </c>
      <c r="J205" t="s">
        <v>14</v>
      </c>
      <c r="K205" s="1">
        <v>46</v>
      </c>
    </row>
    <row r="206" spans="1:11" x14ac:dyDescent="0.25">
      <c r="A206" t="s">
        <v>37</v>
      </c>
      <c r="B206" t="s">
        <v>38</v>
      </c>
      <c r="C206" t="s">
        <v>39</v>
      </c>
      <c r="D206">
        <v>72</v>
      </c>
      <c r="E206" t="s">
        <v>11</v>
      </c>
      <c r="F206">
        <v>578</v>
      </c>
      <c r="G206" t="s">
        <v>11</v>
      </c>
      <c r="H206" t="s">
        <v>12</v>
      </c>
      <c r="I206" t="s">
        <v>13</v>
      </c>
      <c r="J206" t="s">
        <v>15</v>
      </c>
      <c r="K206" s="1">
        <v>31</v>
      </c>
    </row>
    <row r="207" spans="1:11" x14ac:dyDescent="0.25">
      <c r="A207" t="s">
        <v>37</v>
      </c>
      <c r="B207" t="s">
        <v>38</v>
      </c>
      <c r="C207" t="s">
        <v>39</v>
      </c>
      <c r="D207">
        <v>72</v>
      </c>
      <c r="E207" t="s">
        <v>11</v>
      </c>
      <c r="F207">
        <v>579</v>
      </c>
      <c r="G207" t="s">
        <v>49</v>
      </c>
      <c r="H207" t="s">
        <v>12</v>
      </c>
      <c r="I207" t="s">
        <v>13</v>
      </c>
      <c r="J207" t="s">
        <v>14</v>
      </c>
      <c r="K207" s="1">
        <v>1</v>
      </c>
    </row>
    <row r="208" spans="1:11" x14ac:dyDescent="0.25">
      <c r="A208" t="s">
        <v>37</v>
      </c>
      <c r="B208" t="s">
        <v>38</v>
      </c>
      <c r="C208" t="s">
        <v>39</v>
      </c>
      <c r="D208">
        <v>72</v>
      </c>
      <c r="E208" t="s">
        <v>11</v>
      </c>
      <c r="F208">
        <v>579</v>
      </c>
      <c r="G208" t="s">
        <v>49</v>
      </c>
      <c r="H208" t="s">
        <v>12</v>
      </c>
      <c r="I208" t="s">
        <v>13</v>
      </c>
      <c r="J208" t="s">
        <v>15</v>
      </c>
      <c r="K208" s="1">
        <v>1</v>
      </c>
    </row>
    <row r="209" spans="1:11" x14ac:dyDescent="0.25">
      <c r="A209" t="s">
        <v>37</v>
      </c>
      <c r="B209" t="s">
        <v>38</v>
      </c>
      <c r="C209" t="s">
        <v>39</v>
      </c>
      <c r="D209">
        <v>146</v>
      </c>
      <c r="E209" t="s">
        <v>46</v>
      </c>
      <c r="F209">
        <v>813</v>
      </c>
      <c r="G209" t="s">
        <v>308</v>
      </c>
      <c r="H209" t="s">
        <v>12</v>
      </c>
      <c r="I209" t="s">
        <v>13</v>
      </c>
      <c r="J209" t="s">
        <v>14</v>
      </c>
      <c r="K209" s="1">
        <v>1</v>
      </c>
    </row>
    <row r="210" spans="1:11" x14ac:dyDescent="0.25">
      <c r="A210" t="s">
        <v>37</v>
      </c>
      <c r="B210" t="s">
        <v>38</v>
      </c>
      <c r="C210" t="s">
        <v>39</v>
      </c>
      <c r="D210">
        <v>146</v>
      </c>
      <c r="E210" t="s">
        <v>46</v>
      </c>
      <c r="F210">
        <v>813</v>
      </c>
      <c r="G210" t="s">
        <v>308</v>
      </c>
      <c r="H210" t="s">
        <v>12</v>
      </c>
      <c r="I210" t="s">
        <v>13</v>
      </c>
      <c r="J210" t="s">
        <v>15</v>
      </c>
      <c r="K210" s="1">
        <v>1</v>
      </c>
    </row>
    <row r="211" spans="1:11" x14ac:dyDescent="0.25">
      <c r="A211" t="s">
        <v>37</v>
      </c>
      <c r="B211" t="s">
        <v>38</v>
      </c>
      <c r="C211" t="s">
        <v>39</v>
      </c>
      <c r="D211">
        <v>155</v>
      </c>
      <c r="E211" t="s">
        <v>50</v>
      </c>
      <c r="F211">
        <v>180</v>
      </c>
      <c r="G211" t="s">
        <v>362</v>
      </c>
      <c r="H211" t="s">
        <v>12</v>
      </c>
      <c r="I211" t="s">
        <v>13</v>
      </c>
      <c r="J211" t="s">
        <v>15</v>
      </c>
      <c r="K211" s="1">
        <v>2</v>
      </c>
    </row>
    <row r="212" spans="1:11" x14ac:dyDescent="0.25">
      <c r="A212" t="s">
        <v>37</v>
      </c>
      <c r="B212" t="s">
        <v>38</v>
      </c>
      <c r="C212" t="s">
        <v>39</v>
      </c>
      <c r="D212">
        <v>155</v>
      </c>
      <c r="E212" t="s">
        <v>50</v>
      </c>
      <c r="F212">
        <v>181</v>
      </c>
      <c r="G212" t="s">
        <v>363</v>
      </c>
      <c r="H212" t="s">
        <v>12</v>
      </c>
      <c r="I212" t="s">
        <v>13</v>
      </c>
      <c r="J212" t="s">
        <v>14</v>
      </c>
      <c r="K212" s="1">
        <v>23</v>
      </c>
    </row>
    <row r="213" spans="1:11" x14ac:dyDescent="0.25">
      <c r="A213" t="s">
        <v>37</v>
      </c>
      <c r="B213" t="s">
        <v>38</v>
      </c>
      <c r="C213" t="s">
        <v>39</v>
      </c>
      <c r="D213">
        <v>155</v>
      </c>
      <c r="E213" t="s">
        <v>50</v>
      </c>
      <c r="F213">
        <v>181</v>
      </c>
      <c r="G213" t="s">
        <v>363</v>
      </c>
      <c r="H213" t="s">
        <v>12</v>
      </c>
      <c r="I213" t="s">
        <v>13</v>
      </c>
      <c r="J213" t="s">
        <v>15</v>
      </c>
      <c r="K213" s="1">
        <v>17</v>
      </c>
    </row>
    <row r="214" spans="1:11" x14ac:dyDescent="0.25">
      <c r="A214" t="s">
        <v>37</v>
      </c>
      <c r="B214" t="s">
        <v>38</v>
      </c>
      <c r="C214" t="s">
        <v>39</v>
      </c>
      <c r="D214">
        <v>155</v>
      </c>
      <c r="E214" t="s">
        <v>50</v>
      </c>
      <c r="F214">
        <v>815</v>
      </c>
      <c r="G214" t="s">
        <v>50</v>
      </c>
      <c r="H214" t="s">
        <v>12</v>
      </c>
      <c r="I214" t="s">
        <v>13</v>
      </c>
      <c r="J214" t="s">
        <v>14</v>
      </c>
      <c r="K214" s="1">
        <v>1</v>
      </c>
    </row>
    <row r="215" spans="1:11" x14ac:dyDescent="0.25">
      <c r="A215" t="s">
        <v>37</v>
      </c>
      <c r="B215" t="s">
        <v>38</v>
      </c>
      <c r="C215" t="s">
        <v>39</v>
      </c>
      <c r="D215">
        <v>315</v>
      </c>
      <c r="E215" t="s">
        <v>61</v>
      </c>
      <c r="F215">
        <v>773</v>
      </c>
      <c r="G215" t="s">
        <v>61</v>
      </c>
      <c r="H215" t="s">
        <v>12</v>
      </c>
      <c r="I215" t="s">
        <v>13</v>
      </c>
      <c r="J215" t="s">
        <v>14</v>
      </c>
      <c r="K215" s="1">
        <v>11</v>
      </c>
    </row>
    <row r="216" spans="1:11" x14ac:dyDescent="0.25">
      <c r="A216" t="s">
        <v>37</v>
      </c>
      <c r="B216" t="s">
        <v>38</v>
      </c>
      <c r="C216" t="s">
        <v>39</v>
      </c>
      <c r="D216">
        <v>315</v>
      </c>
      <c r="E216" t="s">
        <v>61</v>
      </c>
      <c r="F216">
        <v>773</v>
      </c>
      <c r="G216" t="s">
        <v>61</v>
      </c>
      <c r="H216" t="s">
        <v>12</v>
      </c>
      <c r="I216" t="s">
        <v>13</v>
      </c>
      <c r="J216" t="s">
        <v>15</v>
      </c>
      <c r="K216" s="1">
        <v>15</v>
      </c>
    </row>
    <row r="217" spans="1:11" x14ac:dyDescent="0.25">
      <c r="A217" t="s">
        <v>37</v>
      </c>
      <c r="B217" t="s">
        <v>38</v>
      </c>
      <c r="C217" t="s">
        <v>39</v>
      </c>
      <c r="D217">
        <v>316</v>
      </c>
      <c r="E217" t="s">
        <v>65</v>
      </c>
      <c r="F217">
        <v>778</v>
      </c>
      <c r="G217" t="s">
        <v>376</v>
      </c>
      <c r="H217" t="s">
        <v>12</v>
      </c>
      <c r="I217" t="s">
        <v>13</v>
      </c>
      <c r="J217" t="s">
        <v>14</v>
      </c>
      <c r="K217" s="1">
        <v>32</v>
      </c>
    </row>
    <row r="218" spans="1:11" x14ac:dyDescent="0.25">
      <c r="A218" t="s">
        <v>37</v>
      </c>
      <c r="B218" t="s">
        <v>38</v>
      </c>
      <c r="C218" t="s">
        <v>39</v>
      </c>
      <c r="D218">
        <v>316</v>
      </c>
      <c r="E218" t="s">
        <v>65</v>
      </c>
      <c r="F218">
        <v>778</v>
      </c>
      <c r="G218" t="s">
        <v>376</v>
      </c>
      <c r="H218" t="s">
        <v>12</v>
      </c>
      <c r="I218" t="s">
        <v>13</v>
      </c>
      <c r="J218" t="s">
        <v>15</v>
      </c>
      <c r="K218" s="1">
        <v>29</v>
      </c>
    </row>
    <row r="219" spans="1:11" x14ac:dyDescent="0.25">
      <c r="A219" t="s">
        <v>37</v>
      </c>
      <c r="B219" t="s">
        <v>38</v>
      </c>
      <c r="C219" t="s">
        <v>39</v>
      </c>
      <c r="D219">
        <v>316</v>
      </c>
      <c r="E219" t="s">
        <v>65</v>
      </c>
      <c r="F219">
        <v>779</v>
      </c>
      <c r="G219" t="s">
        <v>66</v>
      </c>
      <c r="H219" t="s">
        <v>12</v>
      </c>
      <c r="I219" t="s">
        <v>13</v>
      </c>
      <c r="J219" t="s">
        <v>14</v>
      </c>
      <c r="K219" s="1">
        <v>31</v>
      </c>
    </row>
    <row r="220" spans="1:11" x14ac:dyDescent="0.25">
      <c r="A220" t="s">
        <v>37</v>
      </c>
      <c r="B220" t="s">
        <v>38</v>
      </c>
      <c r="C220" t="s">
        <v>39</v>
      </c>
      <c r="D220">
        <v>316</v>
      </c>
      <c r="E220" t="s">
        <v>65</v>
      </c>
      <c r="F220">
        <v>779</v>
      </c>
      <c r="G220" t="s">
        <v>66</v>
      </c>
      <c r="H220" t="s">
        <v>12</v>
      </c>
      <c r="I220" t="s">
        <v>13</v>
      </c>
      <c r="J220" t="s">
        <v>15</v>
      </c>
      <c r="K220" s="1">
        <v>36</v>
      </c>
    </row>
    <row r="221" spans="1:11" x14ac:dyDescent="0.25">
      <c r="A221" t="s">
        <v>37</v>
      </c>
      <c r="B221" t="s">
        <v>38</v>
      </c>
      <c r="C221" t="s">
        <v>39</v>
      </c>
      <c r="D221">
        <v>317</v>
      </c>
      <c r="E221" t="s">
        <v>58</v>
      </c>
      <c r="F221">
        <v>783</v>
      </c>
      <c r="G221" t="s">
        <v>58</v>
      </c>
      <c r="H221" t="s">
        <v>12</v>
      </c>
      <c r="I221" t="s">
        <v>13</v>
      </c>
      <c r="J221" t="s">
        <v>14</v>
      </c>
      <c r="K221" s="1">
        <v>11</v>
      </c>
    </row>
    <row r="222" spans="1:11" x14ac:dyDescent="0.25">
      <c r="A222" t="s">
        <v>37</v>
      </c>
      <c r="B222" t="s">
        <v>38</v>
      </c>
      <c r="C222" t="s">
        <v>39</v>
      </c>
      <c r="D222">
        <v>317</v>
      </c>
      <c r="E222" t="s">
        <v>58</v>
      </c>
      <c r="F222">
        <v>783</v>
      </c>
      <c r="G222" t="s">
        <v>58</v>
      </c>
      <c r="H222" t="s">
        <v>12</v>
      </c>
      <c r="I222" t="s">
        <v>13</v>
      </c>
      <c r="J222" t="s">
        <v>15</v>
      </c>
      <c r="K222" s="1">
        <v>13</v>
      </c>
    </row>
    <row r="223" spans="1:11" x14ac:dyDescent="0.25">
      <c r="A223" t="s">
        <v>37</v>
      </c>
      <c r="B223" t="s">
        <v>38</v>
      </c>
      <c r="C223" t="s">
        <v>39</v>
      </c>
      <c r="D223">
        <v>642</v>
      </c>
      <c r="E223" t="s">
        <v>644</v>
      </c>
      <c r="F223">
        <v>642</v>
      </c>
      <c r="G223" t="s">
        <v>645</v>
      </c>
      <c r="H223" t="s">
        <v>12</v>
      </c>
      <c r="I223" t="s">
        <v>47</v>
      </c>
      <c r="J223" t="s">
        <v>14</v>
      </c>
      <c r="K223" s="1">
        <v>1</v>
      </c>
    </row>
    <row r="224" spans="1:11" x14ac:dyDescent="0.25">
      <c r="A224" t="s">
        <v>37</v>
      </c>
      <c r="B224" t="s">
        <v>38</v>
      </c>
      <c r="C224" t="s">
        <v>39</v>
      </c>
      <c r="D224">
        <v>687</v>
      </c>
      <c r="E224" t="s">
        <v>360</v>
      </c>
      <c r="F224">
        <v>687</v>
      </c>
      <c r="G224" t="s">
        <v>361</v>
      </c>
      <c r="H224" t="s">
        <v>12</v>
      </c>
      <c r="I224" t="s">
        <v>47</v>
      </c>
      <c r="J224" t="s">
        <v>14</v>
      </c>
      <c r="K224" s="1">
        <v>75</v>
      </c>
    </row>
    <row r="225" spans="1:11" x14ac:dyDescent="0.25">
      <c r="A225" t="s">
        <v>37</v>
      </c>
      <c r="B225" t="s">
        <v>38</v>
      </c>
      <c r="C225" t="s">
        <v>39</v>
      </c>
      <c r="D225">
        <v>687</v>
      </c>
      <c r="E225" t="s">
        <v>360</v>
      </c>
      <c r="F225">
        <v>687</v>
      </c>
      <c r="G225" t="s">
        <v>361</v>
      </c>
      <c r="H225" t="s">
        <v>12</v>
      </c>
      <c r="I225" t="s">
        <v>47</v>
      </c>
      <c r="J225" t="s">
        <v>15</v>
      </c>
      <c r="K225" s="1">
        <v>70</v>
      </c>
    </row>
    <row r="226" spans="1:11" x14ac:dyDescent="0.25">
      <c r="A226" t="s">
        <v>37</v>
      </c>
      <c r="B226" t="s">
        <v>38</v>
      </c>
      <c r="C226" t="s">
        <v>39</v>
      </c>
      <c r="D226">
        <v>689</v>
      </c>
      <c r="E226" t="s">
        <v>646</v>
      </c>
      <c r="F226">
        <v>689</v>
      </c>
      <c r="G226" t="s">
        <v>647</v>
      </c>
      <c r="H226" t="s">
        <v>12</v>
      </c>
      <c r="I226" t="s">
        <v>47</v>
      </c>
      <c r="J226" t="s">
        <v>14</v>
      </c>
      <c r="K226" s="1">
        <v>38</v>
      </c>
    </row>
    <row r="227" spans="1:11" x14ac:dyDescent="0.25">
      <c r="A227" t="s">
        <v>37</v>
      </c>
      <c r="B227" t="s">
        <v>38</v>
      </c>
      <c r="C227" t="s">
        <v>39</v>
      </c>
      <c r="D227">
        <v>689</v>
      </c>
      <c r="E227" t="s">
        <v>646</v>
      </c>
      <c r="F227">
        <v>689</v>
      </c>
      <c r="G227" t="s">
        <v>647</v>
      </c>
      <c r="H227" t="s">
        <v>12</v>
      </c>
      <c r="I227" t="s">
        <v>47</v>
      </c>
      <c r="J227" t="s">
        <v>15</v>
      </c>
      <c r="K227" s="1">
        <v>29</v>
      </c>
    </row>
    <row r="228" spans="1:11" x14ac:dyDescent="0.25">
      <c r="A228" t="s">
        <v>37</v>
      </c>
      <c r="B228" t="s">
        <v>38</v>
      </c>
      <c r="C228" t="s">
        <v>39</v>
      </c>
      <c r="D228">
        <v>822</v>
      </c>
      <c r="E228" t="s">
        <v>364</v>
      </c>
      <c r="F228">
        <v>111</v>
      </c>
      <c r="G228" t="s">
        <v>365</v>
      </c>
      <c r="H228" t="s">
        <v>23</v>
      </c>
      <c r="I228" t="s">
        <v>68</v>
      </c>
      <c r="J228" t="s">
        <v>14</v>
      </c>
      <c r="K228" s="1">
        <v>20</v>
      </c>
    </row>
    <row r="229" spans="1:11" x14ac:dyDescent="0.25">
      <c r="A229" t="s">
        <v>37</v>
      </c>
      <c r="B229" t="s">
        <v>38</v>
      </c>
      <c r="C229" t="s">
        <v>39</v>
      </c>
      <c r="D229">
        <v>822</v>
      </c>
      <c r="E229" t="s">
        <v>364</v>
      </c>
      <c r="F229">
        <v>111</v>
      </c>
      <c r="G229" t="s">
        <v>365</v>
      </c>
      <c r="H229" t="s">
        <v>23</v>
      </c>
      <c r="I229" t="s">
        <v>68</v>
      </c>
      <c r="J229" t="s">
        <v>15</v>
      </c>
      <c r="K229" s="1">
        <v>18</v>
      </c>
    </row>
    <row r="230" spans="1:11" x14ac:dyDescent="0.25">
      <c r="A230" t="s">
        <v>37</v>
      </c>
      <c r="B230" t="s">
        <v>38</v>
      </c>
      <c r="C230" t="s">
        <v>39</v>
      </c>
      <c r="D230">
        <v>843</v>
      </c>
      <c r="E230" t="s">
        <v>377</v>
      </c>
      <c r="F230">
        <v>119</v>
      </c>
      <c r="G230" t="s">
        <v>67</v>
      </c>
      <c r="H230" t="s">
        <v>23</v>
      </c>
      <c r="I230" t="s">
        <v>68</v>
      </c>
      <c r="J230" t="s">
        <v>14</v>
      </c>
      <c r="K230" s="1">
        <v>40</v>
      </c>
    </row>
    <row r="231" spans="1:11" x14ac:dyDescent="0.25">
      <c r="A231" t="s">
        <v>37</v>
      </c>
      <c r="B231" t="s">
        <v>38</v>
      </c>
      <c r="C231" t="s">
        <v>39</v>
      </c>
      <c r="D231">
        <v>843</v>
      </c>
      <c r="E231" t="s">
        <v>377</v>
      </c>
      <c r="F231">
        <v>119</v>
      </c>
      <c r="G231" t="s">
        <v>67</v>
      </c>
      <c r="H231" t="s">
        <v>23</v>
      </c>
      <c r="I231" t="s">
        <v>68</v>
      </c>
      <c r="J231" t="s">
        <v>14</v>
      </c>
      <c r="K231" s="1">
        <v>1</v>
      </c>
    </row>
    <row r="232" spans="1:11" x14ac:dyDescent="0.25">
      <c r="A232" t="s">
        <v>37</v>
      </c>
      <c r="B232" t="s">
        <v>38</v>
      </c>
      <c r="C232" t="s">
        <v>39</v>
      </c>
      <c r="D232">
        <v>843</v>
      </c>
      <c r="E232" t="s">
        <v>377</v>
      </c>
      <c r="F232">
        <v>119</v>
      </c>
      <c r="G232" t="s">
        <v>67</v>
      </c>
      <c r="H232" t="s">
        <v>23</v>
      </c>
      <c r="I232" t="s">
        <v>68</v>
      </c>
      <c r="J232" t="s">
        <v>15</v>
      </c>
      <c r="K232" s="1">
        <v>35</v>
      </c>
    </row>
    <row r="233" spans="1:11" x14ac:dyDescent="0.25">
      <c r="A233" t="s">
        <v>37</v>
      </c>
      <c r="B233" t="s">
        <v>38</v>
      </c>
      <c r="C233" t="s">
        <v>39</v>
      </c>
      <c r="D233">
        <v>843</v>
      </c>
      <c r="E233" t="s">
        <v>377</v>
      </c>
      <c r="F233">
        <v>119</v>
      </c>
      <c r="G233" t="s">
        <v>67</v>
      </c>
      <c r="H233" t="s">
        <v>23</v>
      </c>
      <c r="I233" t="s">
        <v>68</v>
      </c>
      <c r="J233" t="s">
        <v>15</v>
      </c>
      <c r="K233" s="1">
        <v>1</v>
      </c>
    </row>
    <row r="234" spans="1:11" x14ac:dyDescent="0.25">
      <c r="A234" t="s">
        <v>37</v>
      </c>
      <c r="B234" t="s">
        <v>38</v>
      </c>
      <c r="C234" t="s">
        <v>39</v>
      </c>
      <c r="D234">
        <v>851</v>
      </c>
      <c r="E234" t="s">
        <v>380</v>
      </c>
      <c r="F234">
        <v>121</v>
      </c>
      <c r="G234" t="s">
        <v>381</v>
      </c>
      <c r="H234" t="s">
        <v>23</v>
      </c>
      <c r="I234" t="s">
        <v>68</v>
      </c>
      <c r="J234" t="s">
        <v>14</v>
      </c>
      <c r="K234" s="1">
        <v>47</v>
      </c>
    </row>
    <row r="235" spans="1:11" x14ac:dyDescent="0.25">
      <c r="A235" t="s">
        <v>37</v>
      </c>
      <c r="B235" t="s">
        <v>38</v>
      </c>
      <c r="C235" t="s">
        <v>39</v>
      </c>
      <c r="D235">
        <v>851</v>
      </c>
      <c r="E235" t="s">
        <v>380</v>
      </c>
      <c r="F235">
        <v>121</v>
      </c>
      <c r="G235" t="s">
        <v>381</v>
      </c>
      <c r="H235" t="s">
        <v>23</v>
      </c>
      <c r="I235" t="s">
        <v>68</v>
      </c>
      <c r="J235" t="s">
        <v>15</v>
      </c>
      <c r="K235" s="1">
        <v>45</v>
      </c>
    </row>
    <row r="236" spans="1:11" x14ac:dyDescent="0.25">
      <c r="A236" t="s">
        <v>37</v>
      </c>
      <c r="B236" t="s">
        <v>38</v>
      </c>
      <c r="C236" t="s">
        <v>39</v>
      </c>
      <c r="D236">
        <v>851</v>
      </c>
      <c r="E236" t="s">
        <v>380</v>
      </c>
      <c r="F236">
        <v>1002</v>
      </c>
      <c r="G236" t="s">
        <v>381</v>
      </c>
      <c r="H236" t="s">
        <v>12</v>
      </c>
      <c r="I236" t="s">
        <v>13</v>
      </c>
      <c r="J236" t="s">
        <v>14</v>
      </c>
      <c r="K236" s="1">
        <v>17</v>
      </c>
    </row>
    <row r="237" spans="1:11" x14ac:dyDescent="0.25">
      <c r="A237" t="s">
        <v>37</v>
      </c>
      <c r="B237" t="s">
        <v>38</v>
      </c>
      <c r="C237" t="s">
        <v>39</v>
      </c>
      <c r="D237">
        <v>851</v>
      </c>
      <c r="E237" t="s">
        <v>380</v>
      </c>
      <c r="F237">
        <v>1002</v>
      </c>
      <c r="G237" t="s">
        <v>381</v>
      </c>
      <c r="H237" t="s">
        <v>12</v>
      </c>
      <c r="I237" t="s">
        <v>13</v>
      </c>
      <c r="J237" t="s">
        <v>15</v>
      </c>
      <c r="K237" s="1">
        <v>23</v>
      </c>
    </row>
    <row r="238" spans="1:11" x14ac:dyDescent="0.25">
      <c r="A238" t="s">
        <v>37</v>
      </c>
      <c r="B238" t="s">
        <v>70</v>
      </c>
      <c r="C238" t="s">
        <v>71</v>
      </c>
      <c r="D238">
        <v>31</v>
      </c>
      <c r="E238" t="s">
        <v>71</v>
      </c>
      <c r="F238">
        <v>490</v>
      </c>
      <c r="G238" t="s">
        <v>71</v>
      </c>
      <c r="H238" t="s">
        <v>23</v>
      </c>
      <c r="I238" t="s">
        <v>24</v>
      </c>
      <c r="J238" t="s">
        <v>14</v>
      </c>
      <c r="K238" s="1">
        <v>2</v>
      </c>
    </row>
    <row r="239" spans="1:11" x14ac:dyDescent="0.25">
      <c r="A239" t="s">
        <v>37</v>
      </c>
      <c r="B239" t="s">
        <v>70</v>
      </c>
      <c r="C239" t="s">
        <v>71</v>
      </c>
      <c r="D239">
        <v>31</v>
      </c>
      <c r="E239" t="s">
        <v>71</v>
      </c>
      <c r="F239">
        <v>490</v>
      </c>
      <c r="G239" t="s">
        <v>71</v>
      </c>
      <c r="H239" t="s">
        <v>23</v>
      </c>
      <c r="I239" t="s">
        <v>24</v>
      </c>
      <c r="J239" t="s">
        <v>14</v>
      </c>
      <c r="K239" s="1">
        <v>1</v>
      </c>
    </row>
    <row r="240" spans="1:11" x14ac:dyDescent="0.25">
      <c r="A240" t="s">
        <v>37</v>
      </c>
      <c r="B240" t="s">
        <v>70</v>
      </c>
      <c r="C240" t="s">
        <v>71</v>
      </c>
      <c r="D240">
        <v>31</v>
      </c>
      <c r="E240" t="s">
        <v>71</v>
      </c>
      <c r="F240">
        <v>490</v>
      </c>
      <c r="G240" t="s">
        <v>71</v>
      </c>
      <c r="H240" t="s">
        <v>23</v>
      </c>
      <c r="I240" t="s">
        <v>24</v>
      </c>
      <c r="J240" t="s">
        <v>15</v>
      </c>
      <c r="K240" s="1">
        <v>8</v>
      </c>
    </row>
    <row r="241" spans="1:11" x14ac:dyDescent="0.25">
      <c r="A241" t="s">
        <v>37</v>
      </c>
      <c r="B241" t="s">
        <v>70</v>
      </c>
      <c r="C241" t="s">
        <v>71</v>
      </c>
      <c r="D241">
        <v>31</v>
      </c>
      <c r="E241" t="s">
        <v>71</v>
      </c>
      <c r="F241">
        <v>702</v>
      </c>
      <c r="G241" t="s">
        <v>72</v>
      </c>
      <c r="H241" t="s">
        <v>12</v>
      </c>
      <c r="I241" t="s">
        <v>13</v>
      </c>
      <c r="J241">
        <v>0</v>
      </c>
      <c r="K241" s="1">
        <v>3</v>
      </c>
    </row>
    <row r="242" spans="1:11" x14ac:dyDescent="0.25">
      <c r="A242" t="s">
        <v>37</v>
      </c>
      <c r="B242" t="s">
        <v>70</v>
      </c>
      <c r="C242" t="s">
        <v>71</v>
      </c>
      <c r="D242">
        <v>31</v>
      </c>
      <c r="E242" t="s">
        <v>71</v>
      </c>
      <c r="F242">
        <v>702</v>
      </c>
      <c r="G242" t="s">
        <v>72</v>
      </c>
      <c r="H242" t="s">
        <v>12</v>
      </c>
      <c r="I242" t="s">
        <v>13</v>
      </c>
      <c r="J242">
        <v>0</v>
      </c>
      <c r="K242" s="1">
        <v>1</v>
      </c>
    </row>
    <row r="243" spans="1:11" x14ac:dyDescent="0.25">
      <c r="A243" t="s">
        <v>37</v>
      </c>
      <c r="B243" t="s">
        <v>70</v>
      </c>
      <c r="C243" t="s">
        <v>71</v>
      </c>
      <c r="D243">
        <v>31</v>
      </c>
      <c r="E243" t="s">
        <v>71</v>
      </c>
      <c r="F243">
        <v>702</v>
      </c>
      <c r="G243" t="s">
        <v>72</v>
      </c>
      <c r="H243" t="s">
        <v>12</v>
      </c>
      <c r="I243" t="s">
        <v>13</v>
      </c>
      <c r="J243">
        <v>1</v>
      </c>
      <c r="K243" s="1">
        <v>1</v>
      </c>
    </row>
    <row r="244" spans="1:11" x14ac:dyDescent="0.25">
      <c r="A244" t="s">
        <v>37</v>
      </c>
      <c r="B244" t="s">
        <v>70</v>
      </c>
      <c r="C244" t="s">
        <v>71</v>
      </c>
      <c r="D244">
        <v>31</v>
      </c>
      <c r="E244" t="s">
        <v>71</v>
      </c>
      <c r="F244">
        <v>702</v>
      </c>
      <c r="G244" t="s">
        <v>72</v>
      </c>
      <c r="H244" t="s">
        <v>12</v>
      </c>
      <c r="I244" t="s">
        <v>13</v>
      </c>
      <c r="J244" t="s">
        <v>14</v>
      </c>
      <c r="K244" s="1">
        <v>34</v>
      </c>
    </row>
    <row r="245" spans="1:11" x14ac:dyDescent="0.25">
      <c r="A245" t="s">
        <v>37</v>
      </c>
      <c r="B245" t="s">
        <v>70</v>
      </c>
      <c r="C245" t="s">
        <v>71</v>
      </c>
      <c r="D245">
        <v>31</v>
      </c>
      <c r="E245" t="s">
        <v>71</v>
      </c>
      <c r="F245">
        <v>702</v>
      </c>
      <c r="G245" t="s">
        <v>72</v>
      </c>
      <c r="H245" t="s">
        <v>12</v>
      </c>
      <c r="I245" t="s">
        <v>13</v>
      </c>
      <c r="J245" t="s">
        <v>14</v>
      </c>
      <c r="K245" s="1">
        <v>5</v>
      </c>
    </row>
    <row r="246" spans="1:11" x14ac:dyDescent="0.25">
      <c r="A246" t="s">
        <v>37</v>
      </c>
      <c r="B246" t="s">
        <v>70</v>
      </c>
      <c r="C246" t="s">
        <v>71</v>
      </c>
      <c r="D246">
        <v>31</v>
      </c>
      <c r="E246" t="s">
        <v>71</v>
      </c>
      <c r="F246">
        <v>702</v>
      </c>
      <c r="G246" t="s">
        <v>72</v>
      </c>
      <c r="H246" t="s">
        <v>12</v>
      </c>
      <c r="I246" t="s">
        <v>13</v>
      </c>
      <c r="J246" t="s">
        <v>15</v>
      </c>
      <c r="K246" s="1">
        <v>35</v>
      </c>
    </row>
    <row r="247" spans="1:11" x14ac:dyDescent="0.25">
      <c r="A247" t="s">
        <v>37</v>
      </c>
      <c r="B247" t="s">
        <v>70</v>
      </c>
      <c r="C247" t="s">
        <v>71</v>
      </c>
      <c r="D247">
        <v>31</v>
      </c>
      <c r="E247" t="s">
        <v>71</v>
      </c>
      <c r="F247">
        <v>702</v>
      </c>
      <c r="G247" t="s">
        <v>72</v>
      </c>
      <c r="H247" t="s">
        <v>12</v>
      </c>
      <c r="I247" t="s">
        <v>13</v>
      </c>
      <c r="J247" t="s">
        <v>15</v>
      </c>
      <c r="K247" s="1">
        <v>10</v>
      </c>
    </row>
    <row r="248" spans="1:11" x14ac:dyDescent="0.25">
      <c r="A248" t="s">
        <v>37</v>
      </c>
      <c r="B248" t="s">
        <v>70</v>
      </c>
      <c r="C248" t="s">
        <v>71</v>
      </c>
      <c r="D248">
        <v>31</v>
      </c>
      <c r="E248" t="s">
        <v>71</v>
      </c>
      <c r="F248">
        <v>703</v>
      </c>
      <c r="G248" t="s">
        <v>44</v>
      </c>
      <c r="H248" t="s">
        <v>12</v>
      </c>
      <c r="I248" t="s">
        <v>13</v>
      </c>
      <c r="J248" t="s">
        <v>14</v>
      </c>
      <c r="K248" s="1">
        <v>16</v>
      </c>
    </row>
    <row r="249" spans="1:11" x14ac:dyDescent="0.25">
      <c r="A249" t="s">
        <v>37</v>
      </c>
      <c r="B249" t="s">
        <v>70</v>
      </c>
      <c r="C249" t="s">
        <v>71</v>
      </c>
      <c r="D249">
        <v>31</v>
      </c>
      <c r="E249" t="s">
        <v>71</v>
      </c>
      <c r="F249">
        <v>703</v>
      </c>
      <c r="G249" t="s">
        <v>44</v>
      </c>
      <c r="H249" t="s">
        <v>12</v>
      </c>
      <c r="I249" t="s">
        <v>13</v>
      </c>
      <c r="J249" t="s">
        <v>14</v>
      </c>
      <c r="K249" s="1">
        <v>2</v>
      </c>
    </row>
    <row r="250" spans="1:11" x14ac:dyDescent="0.25">
      <c r="A250" t="s">
        <v>37</v>
      </c>
      <c r="B250" t="s">
        <v>70</v>
      </c>
      <c r="C250" t="s">
        <v>71</v>
      </c>
      <c r="D250">
        <v>31</v>
      </c>
      <c r="E250" t="s">
        <v>71</v>
      </c>
      <c r="F250">
        <v>703</v>
      </c>
      <c r="G250" t="s">
        <v>44</v>
      </c>
      <c r="H250" t="s">
        <v>12</v>
      </c>
      <c r="I250" t="s">
        <v>13</v>
      </c>
      <c r="J250" t="s">
        <v>15</v>
      </c>
      <c r="K250" s="1">
        <v>14</v>
      </c>
    </row>
    <row r="251" spans="1:11" x14ac:dyDescent="0.25">
      <c r="A251" t="s">
        <v>37</v>
      </c>
      <c r="B251" t="s">
        <v>70</v>
      </c>
      <c r="C251" t="s">
        <v>71</v>
      </c>
      <c r="D251">
        <v>31</v>
      </c>
      <c r="E251" t="s">
        <v>71</v>
      </c>
      <c r="F251">
        <v>704</v>
      </c>
      <c r="G251" t="s">
        <v>295</v>
      </c>
      <c r="H251" t="s">
        <v>12</v>
      </c>
      <c r="I251" t="s">
        <v>41</v>
      </c>
      <c r="J251" t="s">
        <v>14</v>
      </c>
      <c r="K251" s="1">
        <v>2</v>
      </c>
    </row>
    <row r="252" spans="1:11" x14ac:dyDescent="0.25">
      <c r="A252" t="s">
        <v>37</v>
      </c>
      <c r="B252" t="s">
        <v>70</v>
      </c>
      <c r="C252" t="s">
        <v>71</v>
      </c>
      <c r="D252">
        <v>31</v>
      </c>
      <c r="E252" t="s">
        <v>71</v>
      </c>
      <c r="F252">
        <v>704</v>
      </c>
      <c r="G252" t="s">
        <v>295</v>
      </c>
      <c r="H252" t="s">
        <v>12</v>
      </c>
      <c r="I252" t="s">
        <v>41</v>
      </c>
      <c r="J252" t="s">
        <v>14</v>
      </c>
      <c r="K252" s="1">
        <v>96</v>
      </c>
    </row>
    <row r="253" spans="1:11" x14ac:dyDescent="0.25">
      <c r="A253" t="s">
        <v>37</v>
      </c>
      <c r="B253" t="s">
        <v>70</v>
      </c>
      <c r="C253" t="s">
        <v>71</v>
      </c>
      <c r="D253">
        <v>31</v>
      </c>
      <c r="E253" t="s">
        <v>71</v>
      </c>
      <c r="F253">
        <v>704</v>
      </c>
      <c r="G253" t="s">
        <v>295</v>
      </c>
      <c r="H253" t="s">
        <v>12</v>
      </c>
      <c r="I253" t="s">
        <v>41</v>
      </c>
      <c r="J253" t="s">
        <v>15</v>
      </c>
      <c r="K253" s="1">
        <v>4</v>
      </c>
    </row>
    <row r="254" spans="1:11" x14ac:dyDescent="0.25">
      <c r="A254" t="s">
        <v>37</v>
      </c>
      <c r="B254" t="s">
        <v>70</v>
      </c>
      <c r="C254" t="s">
        <v>71</v>
      </c>
      <c r="D254">
        <v>31</v>
      </c>
      <c r="E254" t="s">
        <v>71</v>
      </c>
      <c r="F254">
        <v>704</v>
      </c>
      <c r="G254" t="s">
        <v>295</v>
      </c>
      <c r="H254" t="s">
        <v>12</v>
      </c>
      <c r="I254" t="s">
        <v>41</v>
      </c>
      <c r="J254" t="s">
        <v>15</v>
      </c>
      <c r="K254" s="1">
        <v>72</v>
      </c>
    </row>
    <row r="255" spans="1:11" x14ac:dyDescent="0.25">
      <c r="A255" t="s">
        <v>37</v>
      </c>
      <c r="B255" t="s">
        <v>70</v>
      </c>
      <c r="C255" t="s">
        <v>70</v>
      </c>
      <c r="D255">
        <v>19</v>
      </c>
      <c r="E255" t="s">
        <v>70</v>
      </c>
      <c r="F255">
        <v>256</v>
      </c>
      <c r="G255" t="s">
        <v>73</v>
      </c>
      <c r="H255" t="s">
        <v>12</v>
      </c>
      <c r="I255" t="s">
        <v>13</v>
      </c>
      <c r="J255" t="s">
        <v>14</v>
      </c>
      <c r="K255" s="1">
        <v>21</v>
      </c>
    </row>
    <row r="256" spans="1:11" x14ac:dyDescent="0.25">
      <c r="A256" t="s">
        <v>37</v>
      </c>
      <c r="B256" t="s">
        <v>70</v>
      </c>
      <c r="C256" t="s">
        <v>70</v>
      </c>
      <c r="D256">
        <v>19</v>
      </c>
      <c r="E256" t="s">
        <v>70</v>
      </c>
      <c r="F256">
        <v>256</v>
      </c>
      <c r="G256" t="s">
        <v>73</v>
      </c>
      <c r="H256" t="s">
        <v>12</v>
      </c>
      <c r="I256" t="s">
        <v>13</v>
      </c>
      <c r="J256" t="s">
        <v>14</v>
      </c>
      <c r="K256" s="1">
        <v>1</v>
      </c>
    </row>
    <row r="257" spans="1:11" x14ac:dyDescent="0.25">
      <c r="A257" t="s">
        <v>37</v>
      </c>
      <c r="B257" t="s">
        <v>70</v>
      </c>
      <c r="C257" t="s">
        <v>70</v>
      </c>
      <c r="D257">
        <v>19</v>
      </c>
      <c r="E257" t="s">
        <v>70</v>
      </c>
      <c r="F257">
        <v>256</v>
      </c>
      <c r="G257" t="s">
        <v>73</v>
      </c>
      <c r="H257" t="s">
        <v>12</v>
      </c>
      <c r="I257" t="s">
        <v>13</v>
      </c>
      <c r="J257" t="s">
        <v>15</v>
      </c>
      <c r="K257" s="1">
        <v>13</v>
      </c>
    </row>
    <row r="258" spans="1:11" x14ac:dyDescent="0.25">
      <c r="A258" t="s">
        <v>37</v>
      </c>
      <c r="B258" t="s">
        <v>70</v>
      </c>
      <c r="C258" t="s">
        <v>70</v>
      </c>
      <c r="D258">
        <v>19</v>
      </c>
      <c r="E258" t="s">
        <v>70</v>
      </c>
      <c r="F258">
        <v>256</v>
      </c>
      <c r="G258" t="s">
        <v>73</v>
      </c>
      <c r="H258" t="s">
        <v>12</v>
      </c>
      <c r="I258" t="s">
        <v>13</v>
      </c>
      <c r="J258" t="s">
        <v>15</v>
      </c>
      <c r="K258" s="1">
        <v>3</v>
      </c>
    </row>
    <row r="259" spans="1:11" x14ac:dyDescent="0.25">
      <c r="A259" t="s">
        <v>37</v>
      </c>
      <c r="B259" t="s">
        <v>70</v>
      </c>
      <c r="C259" t="s">
        <v>70</v>
      </c>
      <c r="D259">
        <v>350</v>
      </c>
      <c r="E259" t="s">
        <v>648</v>
      </c>
      <c r="F259">
        <v>1637</v>
      </c>
      <c r="G259" t="s">
        <v>649</v>
      </c>
      <c r="H259" t="s">
        <v>12</v>
      </c>
      <c r="I259" t="s">
        <v>47</v>
      </c>
      <c r="J259" t="s">
        <v>14</v>
      </c>
      <c r="K259" s="1">
        <v>2</v>
      </c>
    </row>
    <row r="260" spans="1:11" x14ac:dyDescent="0.25">
      <c r="A260" t="s">
        <v>37</v>
      </c>
      <c r="B260" t="s">
        <v>70</v>
      </c>
      <c r="C260" t="s">
        <v>70</v>
      </c>
      <c r="D260">
        <v>350</v>
      </c>
      <c r="E260" t="s">
        <v>648</v>
      </c>
      <c r="F260">
        <v>1637</v>
      </c>
      <c r="G260" t="s">
        <v>649</v>
      </c>
      <c r="H260" t="s">
        <v>12</v>
      </c>
      <c r="I260" t="s">
        <v>47</v>
      </c>
      <c r="J260" t="s">
        <v>15</v>
      </c>
      <c r="K260" s="1">
        <v>1</v>
      </c>
    </row>
    <row r="261" spans="1:11" x14ac:dyDescent="0.25">
      <c r="A261" t="s">
        <v>37</v>
      </c>
      <c r="B261" t="s">
        <v>70</v>
      </c>
      <c r="C261" t="s">
        <v>70</v>
      </c>
      <c r="D261">
        <v>605</v>
      </c>
      <c r="E261" t="s">
        <v>650</v>
      </c>
      <c r="F261">
        <v>605</v>
      </c>
      <c r="G261" t="s">
        <v>651</v>
      </c>
      <c r="H261" t="s">
        <v>12</v>
      </c>
      <c r="I261" t="s">
        <v>47</v>
      </c>
      <c r="J261" t="s">
        <v>14</v>
      </c>
      <c r="K261" s="1">
        <v>73</v>
      </c>
    </row>
    <row r="262" spans="1:11" x14ac:dyDescent="0.25">
      <c r="A262" t="s">
        <v>37</v>
      </c>
      <c r="B262" t="s">
        <v>70</v>
      </c>
      <c r="C262" t="s">
        <v>70</v>
      </c>
      <c r="D262">
        <v>605</v>
      </c>
      <c r="E262" t="s">
        <v>650</v>
      </c>
      <c r="F262">
        <v>605</v>
      </c>
      <c r="G262" t="s">
        <v>651</v>
      </c>
      <c r="H262" t="s">
        <v>12</v>
      </c>
      <c r="I262" t="s">
        <v>47</v>
      </c>
      <c r="J262" t="s">
        <v>15</v>
      </c>
      <c r="K262" s="1">
        <v>67</v>
      </c>
    </row>
    <row r="263" spans="1:11" x14ac:dyDescent="0.25">
      <c r="A263" t="s">
        <v>37</v>
      </c>
      <c r="B263" t="s">
        <v>70</v>
      </c>
      <c r="C263" t="s">
        <v>277</v>
      </c>
      <c r="D263">
        <v>324</v>
      </c>
      <c r="E263" t="s">
        <v>278</v>
      </c>
      <c r="F263">
        <v>876</v>
      </c>
      <c r="G263" t="s">
        <v>278</v>
      </c>
      <c r="H263" t="s">
        <v>12</v>
      </c>
      <c r="I263" t="s">
        <v>13</v>
      </c>
      <c r="J263" t="s">
        <v>14</v>
      </c>
      <c r="K263" s="1">
        <v>3</v>
      </c>
    </row>
    <row r="264" spans="1:11" x14ac:dyDescent="0.25">
      <c r="A264" t="s">
        <v>37</v>
      </c>
      <c r="B264" t="s">
        <v>70</v>
      </c>
      <c r="C264" t="s">
        <v>277</v>
      </c>
      <c r="D264">
        <v>324</v>
      </c>
      <c r="E264" t="s">
        <v>278</v>
      </c>
      <c r="F264">
        <v>876</v>
      </c>
      <c r="G264" t="s">
        <v>278</v>
      </c>
      <c r="H264" t="s">
        <v>12</v>
      </c>
      <c r="I264" t="s">
        <v>13</v>
      </c>
      <c r="J264" t="s">
        <v>14</v>
      </c>
      <c r="K264" s="1">
        <v>4</v>
      </c>
    </row>
    <row r="265" spans="1:11" x14ac:dyDescent="0.25">
      <c r="A265" t="s">
        <v>37</v>
      </c>
      <c r="B265" t="s">
        <v>70</v>
      </c>
      <c r="C265" t="s">
        <v>277</v>
      </c>
      <c r="D265">
        <v>324</v>
      </c>
      <c r="E265" t="s">
        <v>278</v>
      </c>
      <c r="F265">
        <v>876</v>
      </c>
      <c r="G265" t="s">
        <v>278</v>
      </c>
      <c r="H265" t="s">
        <v>12</v>
      </c>
      <c r="I265" t="s">
        <v>13</v>
      </c>
      <c r="J265" t="s">
        <v>15</v>
      </c>
      <c r="K265" s="1">
        <v>1</v>
      </c>
    </row>
    <row r="266" spans="1:11" x14ac:dyDescent="0.25">
      <c r="A266" t="s">
        <v>37</v>
      </c>
      <c r="B266" t="s">
        <v>70</v>
      </c>
      <c r="C266" t="s">
        <v>277</v>
      </c>
      <c r="D266">
        <v>324</v>
      </c>
      <c r="E266" t="s">
        <v>278</v>
      </c>
      <c r="F266">
        <v>876</v>
      </c>
      <c r="G266" t="s">
        <v>278</v>
      </c>
      <c r="H266" t="s">
        <v>12</v>
      </c>
      <c r="I266" t="s">
        <v>13</v>
      </c>
      <c r="J266" t="s">
        <v>15</v>
      </c>
      <c r="K266" s="1">
        <v>14</v>
      </c>
    </row>
    <row r="267" spans="1:11" x14ac:dyDescent="0.25">
      <c r="A267" t="s">
        <v>37</v>
      </c>
      <c r="B267" t="s">
        <v>70</v>
      </c>
      <c r="C267" t="s">
        <v>74</v>
      </c>
      <c r="D267">
        <v>29</v>
      </c>
      <c r="E267" t="s">
        <v>75</v>
      </c>
      <c r="F267">
        <v>1183</v>
      </c>
      <c r="G267" t="s">
        <v>76</v>
      </c>
      <c r="H267" t="s">
        <v>12</v>
      </c>
      <c r="I267" t="s">
        <v>13</v>
      </c>
      <c r="J267" t="s">
        <v>14</v>
      </c>
      <c r="K267" s="1">
        <v>45</v>
      </c>
    </row>
    <row r="268" spans="1:11" x14ac:dyDescent="0.25">
      <c r="A268" t="s">
        <v>37</v>
      </c>
      <c r="B268" t="s">
        <v>70</v>
      </c>
      <c r="C268" t="s">
        <v>74</v>
      </c>
      <c r="D268">
        <v>29</v>
      </c>
      <c r="E268" t="s">
        <v>75</v>
      </c>
      <c r="F268">
        <v>1183</v>
      </c>
      <c r="G268" t="s">
        <v>76</v>
      </c>
      <c r="H268" t="s">
        <v>12</v>
      </c>
      <c r="I268" t="s">
        <v>13</v>
      </c>
      <c r="J268" t="s">
        <v>15</v>
      </c>
      <c r="K268" s="1">
        <v>41</v>
      </c>
    </row>
    <row r="269" spans="1:11" x14ac:dyDescent="0.25">
      <c r="A269" t="s">
        <v>37</v>
      </c>
      <c r="B269" t="s">
        <v>70</v>
      </c>
      <c r="C269" t="s">
        <v>74</v>
      </c>
      <c r="D269">
        <v>29</v>
      </c>
      <c r="E269" t="s">
        <v>75</v>
      </c>
      <c r="F269">
        <v>1184</v>
      </c>
      <c r="G269" t="s">
        <v>44</v>
      </c>
      <c r="H269" t="s">
        <v>12</v>
      </c>
      <c r="I269" t="s">
        <v>13</v>
      </c>
      <c r="J269" t="s">
        <v>14</v>
      </c>
      <c r="K269" s="1">
        <v>19</v>
      </c>
    </row>
    <row r="270" spans="1:11" x14ac:dyDescent="0.25">
      <c r="A270" t="s">
        <v>37</v>
      </c>
      <c r="B270" t="s">
        <v>70</v>
      </c>
      <c r="C270" t="s">
        <v>74</v>
      </c>
      <c r="D270">
        <v>29</v>
      </c>
      <c r="E270" t="s">
        <v>75</v>
      </c>
      <c r="F270">
        <v>1184</v>
      </c>
      <c r="G270" t="s">
        <v>44</v>
      </c>
      <c r="H270" t="s">
        <v>12</v>
      </c>
      <c r="I270" t="s">
        <v>13</v>
      </c>
      <c r="J270" t="s">
        <v>15</v>
      </c>
      <c r="K270" s="1">
        <v>19</v>
      </c>
    </row>
    <row r="271" spans="1:11" x14ac:dyDescent="0.25">
      <c r="A271" t="s">
        <v>37</v>
      </c>
      <c r="B271" t="s">
        <v>70</v>
      </c>
      <c r="C271" t="s">
        <v>77</v>
      </c>
      <c r="D271">
        <v>30</v>
      </c>
      <c r="E271" t="s">
        <v>78</v>
      </c>
      <c r="F271">
        <v>1188</v>
      </c>
      <c r="G271" t="s">
        <v>79</v>
      </c>
      <c r="H271" t="s">
        <v>12</v>
      </c>
      <c r="I271" t="s">
        <v>13</v>
      </c>
      <c r="J271" t="s">
        <v>15</v>
      </c>
      <c r="K271" s="1">
        <v>1</v>
      </c>
    </row>
    <row r="272" spans="1:11" x14ac:dyDescent="0.25">
      <c r="A272" t="s">
        <v>37</v>
      </c>
      <c r="B272" t="s">
        <v>80</v>
      </c>
      <c r="C272" t="s">
        <v>81</v>
      </c>
      <c r="D272">
        <v>51</v>
      </c>
      <c r="E272" t="s">
        <v>83</v>
      </c>
      <c r="F272">
        <v>66</v>
      </c>
      <c r="G272" t="s">
        <v>84</v>
      </c>
      <c r="H272" t="s">
        <v>12</v>
      </c>
      <c r="I272" t="s">
        <v>41</v>
      </c>
      <c r="J272" t="s">
        <v>14</v>
      </c>
      <c r="K272" s="1">
        <v>6</v>
      </c>
    </row>
    <row r="273" spans="1:11" x14ac:dyDescent="0.25">
      <c r="A273" t="s">
        <v>37</v>
      </c>
      <c r="B273" t="s">
        <v>80</v>
      </c>
      <c r="C273" t="s">
        <v>81</v>
      </c>
      <c r="D273">
        <v>51</v>
      </c>
      <c r="E273" t="s">
        <v>83</v>
      </c>
      <c r="F273">
        <v>66</v>
      </c>
      <c r="G273" t="s">
        <v>84</v>
      </c>
      <c r="H273" t="s">
        <v>12</v>
      </c>
      <c r="I273" t="s">
        <v>41</v>
      </c>
      <c r="J273" t="s">
        <v>15</v>
      </c>
      <c r="K273" s="1">
        <v>11</v>
      </c>
    </row>
    <row r="274" spans="1:11" x14ac:dyDescent="0.25">
      <c r="A274" t="s">
        <v>37</v>
      </c>
      <c r="B274" t="s">
        <v>80</v>
      </c>
      <c r="C274" t="s">
        <v>81</v>
      </c>
      <c r="D274">
        <v>51</v>
      </c>
      <c r="E274" t="s">
        <v>83</v>
      </c>
      <c r="F274">
        <v>262</v>
      </c>
      <c r="G274" t="s">
        <v>384</v>
      </c>
      <c r="H274" t="s">
        <v>12</v>
      </c>
      <c r="I274" t="s">
        <v>13</v>
      </c>
      <c r="J274" t="s">
        <v>14</v>
      </c>
      <c r="K274" s="1">
        <v>15</v>
      </c>
    </row>
    <row r="275" spans="1:11" x14ac:dyDescent="0.25">
      <c r="A275" t="s">
        <v>37</v>
      </c>
      <c r="B275" t="s">
        <v>80</v>
      </c>
      <c r="C275" t="s">
        <v>81</v>
      </c>
      <c r="D275">
        <v>51</v>
      </c>
      <c r="E275" t="s">
        <v>83</v>
      </c>
      <c r="F275">
        <v>262</v>
      </c>
      <c r="G275" t="s">
        <v>384</v>
      </c>
      <c r="H275" t="s">
        <v>12</v>
      </c>
      <c r="I275" t="s">
        <v>13</v>
      </c>
      <c r="J275" t="s">
        <v>15</v>
      </c>
      <c r="K275" s="1">
        <v>5</v>
      </c>
    </row>
    <row r="276" spans="1:11" x14ac:dyDescent="0.25">
      <c r="A276" t="s">
        <v>37</v>
      </c>
      <c r="B276" t="s">
        <v>80</v>
      </c>
      <c r="C276" t="s">
        <v>81</v>
      </c>
      <c r="D276">
        <v>51</v>
      </c>
      <c r="E276" t="s">
        <v>83</v>
      </c>
      <c r="F276">
        <v>262</v>
      </c>
      <c r="G276" t="s">
        <v>384</v>
      </c>
      <c r="H276" t="s">
        <v>12</v>
      </c>
      <c r="I276" t="s">
        <v>13</v>
      </c>
      <c r="J276" t="s">
        <v>15</v>
      </c>
      <c r="K276" s="1">
        <v>2</v>
      </c>
    </row>
    <row r="277" spans="1:11" x14ac:dyDescent="0.25">
      <c r="A277" t="s">
        <v>37</v>
      </c>
      <c r="B277" t="s">
        <v>80</v>
      </c>
      <c r="C277" t="s">
        <v>81</v>
      </c>
      <c r="D277">
        <v>51</v>
      </c>
      <c r="E277" t="s">
        <v>83</v>
      </c>
      <c r="F277">
        <v>316</v>
      </c>
      <c r="G277" t="s">
        <v>85</v>
      </c>
      <c r="H277" t="s">
        <v>12</v>
      </c>
      <c r="I277" t="s">
        <v>13</v>
      </c>
      <c r="J277" t="s">
        <v>14</v>
      </c>
      <c r="K277" s="1">
        <v>2</v>
      </c>
    </row>
    <row r="278" spans="1:11" x14ac:dyDescent="0.25">
      <c r="A278" t="s">
        <v>37</v>
      </c>
      <c r="B278" t="s">
        <v>80</v>
      </c>
      <c r="C278" t="s">
        <v>81</v>
      </c>
      <c r="D278">
        <v>51</v>
      </c>
      <c r="E278" t="s">
        <v>83</v>
      </c>
      <c r="F278">
        <v>316</v>
      </c>
      <c r="G278" t="s">
        <v>85</v>
      </c>
      <c r="H278" t="s">
        <v>12</v>
      </c>
      <c r="I278" t="s">
        <v>13</v>
      </c>
      <c r="J278" t="s">
        <v>15</v>
      </c>
      <c r="K278" s="1">
        <v>1</v>
      </c>
    </row>
    <row r="279" spans="1:11" x14ac:dyDescent="0.25">
      <c r="A279" t="s">
        <v>37</v>
      </c>
      <c r="B279" t="s">
        <v>80</v>
      </c>
      <c r="C279" t="s">
        <v>81</v>
      </c>
      <c r="D279">
        <v>51</v>
      </c>
      <c r="E279" t="s">
        <v>83</v>
      </c>
      <c r="F279">
        <v>317</v>
      </c>
      <c r="G279" t="s">
        <v>86</v>
      </c>
      <c r="H279" t="s">
        <v>12</v>
      </c>
      <c r="I279" t="s">
        <v>13</v>
      </c>
      <c r="J279" t="s">
        <v>14</v>
      </c>
      <c r="K279" s="1">
        <v>29</v>
      </c>
    </row>
    <row r="280" spans="1:11" x14ac:dyDescent="0.25">
      <c r="A280" t="s">
        <v>37</v>
      </c>
      <c r="B280" t="s">
        <v>80</v>
      </c>
      <c r="C280" t="s">
        <v>81</v>
      </c>
      <c r="D280">
        <v>51</v>
      </c>
      <c r="E280" t="s">
        <v>83</v>
      </c>
      <c r="F280">
        <v>317</v>
      </c>
      <c r="G280" t="s">
        <v>86</v>
      </c>
      <c r="H280" t="s">
        <v>12</v>
      </c>
      <c r="I280" t="s">
        <v>13</v>
      </c>
      <c r="J280" t="s">
        <v>15</v>
      </c>
      <c r="K280" s="1">
        <v>44</v>
      </c>
    </row>
    <row r="281" spans="1:11" x14ac:dyDescent="0.25">
      <c r="A281" t="s">
        <v>37</v>
      </c>
      <c r="B281" t="s">
        <v>80</v>
      </c>
      <c r="C281" t="s">
        <v>81</v>
      </c>
      <c r="D281">
        <v>104</v>
      </c>
      <c r="E281" t="s">
        <v>82</v>
      </c>
      <c r="F281">
        <v>65</v>
      </c>
      <c r="G281" t="s">
        <v>382</v>
      </c>
      <c r="H281" t="s">
        <v>12</v>
      </c>
      <c r="I281" t="s">
        <v>41</v>
      </c>
      <c r="J281" t="s">
        <v>14</v>
      </c>
      <c r="K281" s="1">
        <v>25</v>
      </c>
    </row>
    <row r="282" spans="1:11" x14ac:dyDescent="0.25">
      <c r="A282" t="s">
        <v>37</v>
      </c>
      <c r="B282" t="s">
        <v>80</v>
      </c>
      <c r="C282" t="s">
        <v>81</v>
      </c>
      <c r="D282">
        <v>104</v>
      </c>
      <c r="E282" t="s">
        <v>82</v>
      </c>
      <c r="F282">
        <v>65</v>
      </c>
      <c r="G282" t="s">
        <v>382</v>
      </c>
      <c r="H282" t="s">
        <v>12</v>
      </c>
      <c r="I282" t="s">
        <v>41</v>
      </c>
      <c r="J282" t="s">
        <v>14</v>
      </c>
      <c r="K282" s="1">
        <v>1</v>
      </c>
    </row>
    <row r="283" spans="1:11" x14ac:dyDescent="0.25">
      <c r="A283" t="s">
        <v>37</v>
      </c>
      <c r="B283" t="s">
        <v>80</v>
      </c>
      <c r="C283" t="s">
        <v>81</v>
      </c>
      <c r="D283">
        <v>104</v>
      </c>
      <c r="E283" t="s">
        <v>82</v>
      </c>
      <c r="F283">
        <v>65</v>
      </c>
      <c r="G283" t="s">
        <v>382</v>
      </c>
      <c r="H283" t="s">
        <v>12</v>
      </c>
      <c r="I283" t="s">
        <v>41</v>
      </c>
      <c r="J283" t="s">
        <v>15</v>
      </c>
      <c r="K283" s="1">
        <v>30</v>
      </c>
    </row>
    <row r="284" spans="1:11" x14ac:dyDescent="0.25">
      <c r="A284" t="s">
        <v>37</v>
      </c>
      <c r="B284" t="s">
        <v>80</v>
      </c>
      <c r="C284" t="s">
        <v>81</v>
      </c>
      <c r="D284">
        <v>104</v>
      </c>
      <c r="E284" t="s">
        <v>82</v>
      </c>
      <c r="F284">
        <v>65</v>
      </c>
      <c r="G284" t="s">
        <v>382</v>
      </c>
      <c r="H284" t="s">
        <v>12</v>
      </c>
      <c r="I284" t="s">
        <v>41</v>
      </c>
      <c r="J284" t="s">
        <v>15</v>
      </c>
      <c r="K284" s="1">
        <v>1</v>
      </c>
    </row>
    <row r="285" spans="1:11" x14ac:dyDescent="0.25">
      <c r="A285" t="s">
        <v>37</v>
      </c>
      <c r="B285" t="s">
        <v>80</v>
      </c>
      <c r="C285" t="s">
        <v>81</v>
      </c>
      <c r="D285">
        <v>104</v>
      </c>
      <c r="E285" t="s">
        <v>82</v>
      </c>
      <c r="F285">
        <v>67</v>
      </c>
      <c r="G285" t="s">
        <v>652</v>
      </c>
      <c r="H285" t="s">
        <v>12</v>
      </c>
      <c r="I285" t="s">
        <v>41</v>
      </c>
      <c r="J285" t="s">
        <v>14</v>
      </c>
      <c r="K285" s="1">
        <v>8</v>
      </c>
    </row>
    <row r="286" spans="1:11" x14ac:dyDescent="0.25">
      <c r="A286" t="s">
        <v>37</v>
      </c>
      <c r="B286" t="s">
        <v>80</v>
      </c>
      <c r="C286" t="s">
        <v>81</v>
      </c>
      <c r="D286">
        <v>104</v>
      </c>
      <c r="E286" t="s">
        <v>82</v>
      </c>
      <c r="F286">
        <v>67</v>
      </c>
      <c r="G286" t="s">
        <v>652</v>
      </c>
      <c r="H286" t="s">
        <v>12</v>
      </c>
      <c r="I286" t="s">
        <v>41</v>
      </c>
      <c r="J286" t="s">
        <v>15</v>
      </c>
      <c r="K286" s="1">
        <v>16</v>
      </c>
    </row>
    <row r="287" spans="1:11" x14ac:dyDescent="0.25">
      <c r="A287" t="s">
        <v>37</v>
      </c>
      <c r="B287" t="s">
        <v>80</v>
      </c>
      <c r="C287" t="s">
        <v>81</v>
      </c>
      <c r="D287">
        <v>104</v>
      </c>
      <c r="E287" t="s">
        <v>82</v>
      </c>
      <c r="F287">
        <v>735</v>
      </c>
      <c r="G287" t="s">
        <v>383</v>
      </c>
      <c r="H287" t="s">
        <v>12</v>
      </c>
      <c r="I287" t="s">
        <v>13</v>
      </c>
      <c r="J287" t="s">
        <v>14</v>
      </c>
      <c r="K287" s="1">
        <v>36</v>
      </c>
    </row>
    <row r="288" spans="1:11" x14ac:dyDescent="0.25">
      <c r="A288" t="s">
        <v>37</v>
      </c>
      <c r="B288" t="s">
        <v>80</v>
      </c>
      <c r="C288" t="s">
        <v>81</v>
      </c>
      <c r="D288">
        <v>104</v>
      </c>
      <c r="E288" t="s">
        <v>82</v>
      </c>
      <c r="F288">
        <v>735</v>
      </c>
      <c r="G288" t="s">
        <v>383</v>
      </c>
      <c r="H288" t="s">
        <v>12</v>
      </c>
      <c r="I288" t="s">
        <v>13</v>
      </c>
      <c r="J288" t="s">
        <v>15</v>
      </c>
      <c r="K288" s="1">
        <v>51</v>
      </c>
    </row>
    <row r="289" spans="1:11" x14ac:dyDescent="0.25">
      <c r="A289" t="s">
        <v>37</v>
      </c>
      <c r="B289" t="s">
        <v>80</v>
      </c>
      <c r="C289" t="s">
        <v>81</v>
      </c>
      <c r="D289">
        <v>104</v>
      </c>
      <c r="E289" t="s">
        <v>82</v>
      </c>
      <c r="F289">
        <v>735</v>
      </c>
      <c r="G289" t="s">
        <v>383</v>
      </c>
      <c r="H289" t="s">
        <v>12</v>
      </c>
      <c r="I289" t="s">
        <v>13</v>
      </c>
      <c r="J289" t="s">
        <v>15</v>
      </c>
      <c r="K289" s="1">
        <v>3</v>
      </c>
    </row>
    <row r="290" spans="1:11" x14ac:dyDescent="0.25">
      <c r="A290" t="s">
        <v>37</v>
      </c>
      <c r="B290" t="s">
        <v>80</v>
      </c>
      <c r="C290" t="s">
        <v>81</v>
      </c>
      <c r="D290">
        <v>104</v>
      </c>
      <c r="E290" t="s">
        <v>82</v>
      </c>
      <c r="F290">
        <v>736</v>
      </c>
      <c r="G290" t="s">
        <v>131</v>
      </c>
      <c r="H290" t="s">
        <v>12</v>
      </c>
      <c r="I290" t="s">
        <v>13</v>
      </c>
      <c r="J290" t="s">
        <v>14</v>
      </c>
      <c r="K290" s="1">
        <v>20</v>
      </c>
    </row>
    <row r="291" spans="1:11" x14ac:dyDescent="0.25">
      <c r="A291" t="s">
        <v>37</v>
      </c>
      <c r="B291" t="s">
        <v>80</v>
      </c>
      <c r="C291" t="s">
        <v>81</v>
      </c>
      <c r="D291">
        <v>104</v>
      </c>
      <c r="E291" t="s">
        <v>82</v>
      </c>
      <c r="F291">
        <v>736</v>
      </c>
      <c r="G291" t="s">
        <v>131</v>
      </c>
      <c r="H291" t="s">
        <v>12</v>
      </c>
      <c r="I291" t="s">
        <v>13</v>
      </c>
      <c r="J291" t="s">
        <v>14</v>
      </c>
      <c r="K291" s="1">
        <v>1</v>
      </c>
    </row>
    <row r="292" spans="1:11" x14ac:dyDescent="0.25">
      <c r="A292" t="s">
        <v>37</v>
      </c>
      <c r="B292" t="s">
        <v>80</v>
      </c>
      <c r="C292" t="s">
        <v>81</v>
      </c>
      <c r="D292">
        <v>104</v>
      </c>
      <c r="E292" t="s">
        <v>82</v>
      </c>
      <c r="F292">
        <v>736</v>
      </c>
      <c r="G292" t="s">
        <v>131</v>
      </c>
      <c r="H292" t="s">
        <v>12</v>
      </c>
      <c r="I292" t="s">
        <v>13</v>
      </c>
      <c r="J292" t="s">
        <v>15</v>
      </c>
      <c r="K292" s="1">
        <v>26</v>
      </c>
    </row>
    <row r="293" spans="1:11" x14ac:dyDescent="0.25">
      <c r="A293" t="s">
        <v>37</v>
      </c>
      <c r="B293" t="s">
        <v>80</v>
      </c>
      <c r="C293" t="s">
        <v>81</v>
      </c>
      <c r="D293">
        <v>119</v>
      </c>
      <c r="E293" t="s">
        <v>87</v>
      </c>
      <c r="F293">
        <v>318</v>
      </c>
      <c r="G293" t="s">
        <v>87</v>
      </c>
      <c r="H293" t="s">
        <v>23</v>
      </c>
      <c r="I293" t="s">
        <v>24</v>
      </c>
      <c r="J293" t="s">
        <v>14</v>
      </c>
      <c r="K293" s="1">
        <v>19</v>
      </c>
    </row>
    <row r="294" spans="1:11" x14ac:dyDescent="0.25">
      <c r="A294" t="s">
        <v>37</v>
      </c>
      <c r="B294" t="s">
        <v>80</v>
      </c>
      <c r="C294" t="s">
        <v>81</v>
      </c>
      <c r="D294">
        <v>119</v>
      </c>
      <c r="E294" t="s">
        <v>87</v>
      </c>
      <c r="F294">
        <v>318</v>
      </c>
      <c r="G294" t="s">
        <v>87</v>
      </c>
      <c r="H294" t="s">
        <v>23</v>
      </c>
      <c r="I294" t="s">
        <v>24</v>
      </c>
      <c r="J294" t="s">
        <v>15</v>
      </c>
      <c r="K294" s="1">
        <v>27</v>
      </c>
    </row>
    <row r="295" spans="1:11" x14ac:dyDescent="0.25">
      <c r="A295" t="s">
        <v>37</v>
      </c>
      <c r="B295" t="s">
        <v>80</v>
      </c>
      <c r="C295" t="s">
        <v>81</v>
      </c>
      <c r="D295">
        <v>119</v>
      </c>
      <c r="E295" t="s">
        <v>87</v>
      </c>
      <c r="F295">
        <v>319</v>
      </c>
      <c r="G295" t="s">
        <v>88</v>
      </c>
      <c r="H295" t="s">
        <v>12</v>
      </c>
      <c r="I295" t="s">
        <v>13</v>
      </c>
      <c r="J295" t="s">
        <v>14</v>
      </c>
      <c r="K295" s="1">
        <v>22</v>
      </c>
    </row>
    <row r="296" spans="1:11" x14ac:dyDescent="0.25">
      <c r="A296" t="s">
        <v>37</v>
      </c>
      <c r="B296" t="s">
        <v>80</v>
      </c>
      <c r="C296" t="s">
        <v>81</v>
      </c>
      <c r="D296">
        <v>119</v>
      </c>
      <c r="E296" t="s">
        <v>87</v>
      </c>
      <c r="F296">
        <v>319</v>
      </c>
      <c r="G296" t="s">
        <v>88</v>
      </c>
      <c r="H296" t="s">
        <v>12</v>
      </c>
      <c r="I296" t="s">
        <v>13</v>
      </c>
      <c r="J296" t="s">
        <v>15</v>
      </c>
      <c r="K296" s="1">
        <v>29</v>
      </c>
    </row>
    <row r="297" spans="1:11" x14ac:dyDescent="0.25">
      <c r="A297" t="s">
        <v>37</v>
      </c>
      <c r="B297" t="s">
        <v>80</v>
      </c>
      <c r="C297" t="s">
        <v>81</v>
      </c>
      <c r="D297">
        <v>119</v>
      </c>
      <c r="E297" t="s">
        <v>87</v>
      </c>
      <c r="F297">
        <v>320</v>
      </c>
      <c r="G297" t="s">
        <v>87</v>
      </c>
      <c r="H297" t="s">
        <v>12</v>
      </c>
      <c r="I297" t="s">
        <v>13</v>
      </c>
      <c r="J297" t="s">
        <v>14</v>
      </c>
      <c r="K297" s="1">
        <v>24</v>
      </c>
    </row>
    <row r="298" spans="1:11" x14ac:dyDescent="0.25">
      <c r="A298" t="s">
        <v>37</v>
      </c>
      <c r="B298" t="s">
        <v>80</v>
      </c>
      <c r="C298" t="s">
        <v>81</v>
      </c>
      <c r="D298">
        <v>119</v>
      </c>
      <c r="E298" t="s">
        <v>87</v>
      </c>
      <c r="F298">
        <v>320</v>
      </c>
      <c r="G298" t="s">
        <v>87</v>
      </c>
      <c r="H298" t="s">
        <v>12</v>
      </c>
      <c r="I298" t="s">
        <v>13</v>
      </c>
      <c r="J298" t="s">
        <v>15</v>
      </c>
      <c r="K298" s="1">
        <v>24</v>
      </c>
    </row>
    <row r="299" spans="1:11" x14ac:dyDescent="0.25">
      <c r="A299" t="s">
        <v>37</v>
      </c>
      <c r="B299" t="s">
        <v>80</v>
      </c>
      <c r="C299" t="s">
        <v>81</v>
      </c>
      <c r="D299">
        <v>119</v>
      </c>
      <c r="E299" t="s">
        <v>87</v>
      </c>
      <c r="F299">
        <v>389</v>
      </c>
      <c r="G299" t="s">
        <v>385</v>
      </c>
      <c r="H299" t="s">
        <v>12</v>
      </c>
      <c r="I299" t="s">
        <v>13</v>
      </c>
      <c r="J299" t="s">
        <v>14</v>
      </c>
      <c r="K299" s="1">
        <v>19</v>
      </c>
    </row>
    <row r="300" spans="1:11" x14ac:dyDescent="0.25">
      <c r="A300" t="s">
        <v>37</v>
      </c>
      <c r="B300" t="s">
        <v>80</v>
      </c>
      <c r="C300" t="s">
        <v>81</v>
      </c>
      <c r="D300">
        <v>119</v>
      </c>
      <c r="E300" t="s">
        <v>87</v>
      </c>
      <c r="F300">
        <v>389</v>
      </c>
      <c r="G300" t="s">
        <v>385</v>
      </c>
      <c r="H300" t="s">
        <v>12</v>
      </c>
      <c r="I300" t="s">
        <v>13</v>
      </c>
      <c r="J300" t="s">
        <v>14</v>
      </c>
      <c r="K300" s="1">
        <v>1</v>
      </c>
    </row>
    <row r="301" spans="1:11" x14ac:dyDescent="0.25">
      <c r="A301" t="s">
        <v>37</v>
      </c>
      <c r="B301" t="s">
        <v>80</v>
      </c>
      <c r="C301" t="s">
        <v>81</v>
      </c>
      <c r="D301">
        <v>119</v>
      </c>
      <c r="E301" t="s">
        <v>87</v>
      </c>
      <c r="F301">
        <v>389</v>
      </c>
      <c r="G301" t="s">
        <v>385</v>
      </c>
      <c r="H301" t="s">
        <v>12</v>
      </c>
      <c r="I301" t="s">
        <v>13</v>
      </c>
      <c r="J301" t="s">
        <v>15</v>
      </c>
      <c r="K301" s="1">
        <v>18</v>
      </c>
    </row>
    <row r="302" spans="1:11" x14ac:dyDescent="0.25">
      <c r="A302" t="s">
        <v>37</v>
      </c>
      <c r="B302" t="s">
        <v>80</v>
      </c>
      <c r="C302" t="s">
        <v>81</v>
      </c>
      <c r="D302">
        <v>511</v>
      </c>
      <c r="E302" t="s">
        <v>614</v>
      </c>
      <c r="F302">
        <v>1591</v>
      </c>
      <c r="G302" t="s">
        <v>614</v>
      </c>
      <c r="H302" t="s">
        <v>23</v>
      </c>
      <c r="I302" t="s">
        <v>351</v>
      </c>
      <c r="J302" t="s">
        <v>14</v>
      </c>
      <c r="K302" s="1">
        <v>8</v>
      </c>
    </row>
    <row r="303" spans="1:11" x14ac:dyDescent="0.25">
      <c r="A303" t="s">
        <v>37</v>
      </c>
      <c r="B303" t="s">
        <v>80</v>
      </c>
      <c r="C303" t="s">
        <v>81</v>
      </c>
      <c r="D303">
        <v>511</v>
      </c>
      <c r="E303" t="s">
        <v>614</v>
      </c>
      <c r="F303">
        <v>1591</v>
      </c>
      <c r="G303" t="s">
        <v>614</v>
      </c>
      <c r="H303" t="s">
        <v>23</v>
      </c>
      <c r="I303" t="s">
        <v>351</v>
      </c>
      <c r="J303" t="s">
        <v>15</v>
      </c>
      <c r="K303" s="1">
        <v>15</v>
      </c>
    </row>
    <row r="304" spans="1:11" x14ac:dyDescent="0.25">
      <c r="A304" t="s">
        <v>37</v>
      </c>
      <c r="B304" t="s">
        <v>80</v>
      </c>
      <c r="C304" t="s">
        <v>89</v>
      </c>
      <c r="D304">
        <v>150</v>
      </c>
      <c r="E304" t="s">
        <v>90</v>
      </c>
      <c r="F304">
        <v>961</v>
      </c>
      <c r="G304" t="s">
        <v>90</v>
      </c>
      <c r="H304" t="s">
        <v>12</v>
      </c>
      <c r="I304" t="s">
        <v>13</v>
      </c>
      <c r="J304" t="s">
        <v>14</v>
      </c>
      <c r="K304" s="1">
        <v>42</v>
      </c>
    </row>
    <row r="305" spans="1:11" x14ac:dyDescent="0.25">
      <c r="A305" t="s">
        <v>37</v>
      </c>
      <c r="B305" t="s">
        <v>80</v>
      </c>
      <c r="C305" t="s">
        <v>89</v>
      </c>
      <c r="D305">
        <v>150</v>
      </c>
      <c r="E305" t="s">
        <v>90</v>
      </c>
      <c r="F305">
        <v>961</v>
      </c>
      <c r="G305" t="s">
        <v>90</v>
      </c>
      <c r="H305" t="s">
        <v>12</v>
      </c>
      <c r="I305" t="s">
        <v>13</v>
      </c>
      <c r="J305" t="s">
        <v>14</v>
      </c>
      <c r="K305" s="1">
        <v>1</v>
      </c>
    </row>
    <row r="306" spans="1:11" x14ac:dyDescent="0.25">
      <c r="A306" t="s">
        <v>37</v>
      </c>
      <c r="B306" t="s">
        <v>80</v>
      </c>
      <c r="C306" t="s">
        <v>89</v>
      </c>
      <c r="D306">
        <v>150</v>
      </c>
      <c r="E306" t="s">
        <v>90</v>
      </c>
      <c r="F306">
        <v>961</v>
      </c>
      <c r="G306" t="s">
        <v>90</v>
      </c>
      <c r="H306" t="s">
        <v>12</v>
      </c>
      <c r="I306" t="s">
        <v>13</v>
      </c>
      <c r="J306" t="s">
        <v>15</v>
      </c>
      <c r="K306" s="1">
        <v>36</v>
      </c>
    </row>
    <row r="307" spans="1:11" x14ac:dyDescent="0.25">
      <c r="A307" t="s">
        <v>37</v>
      </c>
      <c r="B307" t="s">
        <v>80</v>
      </c>
      <c r="C307" t="s">
        <v>89</v>
      </c>
      <c r="D307">
        <v>150</v>
      </c>
      <c r="E307" t="s">
        <v>90</v>
      </c>
      <c r="F307">
        <v>962</v>
      </c>
      <c r="G307" t="s">
        <v>279</v>
      </c>
      <c r="H307" t="s">
        <v>12</v>
      </c>
      <c r="I307" t="s">
        <v>13</v>
      </c>
      <c r="J307" t="s">
        <v>14</v>
      </c>
      <c r="K307" s="1">
        <v>10</v>
      </c>
    </row>
    <row r="308" spans="1:11" x14ac:dyDescent="0.25">
      <c r="A308" t="s">
        <v>37</v>
      </c>
      <c r="B308" t="s">
        <v>80</v>
      </c>
      <c r="C308" t="s">
        <v>89</v>
      </c>
      <c r="D308">
        <v>150</v>
      </c>
      <c r="E308" t="s">
        <v>90</v>
      </c>
      <c r="F308">
        <v>962</v>
      </c>
      <c r="G308" t="s">
        <v>279</v>
      </c>
      <c r="H308" t="s">
        <v>12</v>
      </c>
      <c r="I308" t="s">
        <v>13</v>
      </c>
      <c r="J308" t="s">
        <v>15</v>
      </c>
      <c r="K308" s="1">
        <v>10</v>
      </c>
    </row>
    <row r="309" spans="1:11" x14ac:dyDescent="0.25">
      <c r="A309" t="s">
        <v>37</v>
      </c>
      <c r="B309" t="s">
        <v>80</v>
      </c>
      <c r="C309" t="s">
        <v>80</v>
      </c>
      <c r="D309">
        <v>59</v>
      </c>
      <c r="E309" t="s">
        <v>91</v>
      </c>
      <c r="F309">
        <v>4</v>
      </c>
      <c r="G309" t="s">
        <v>91</v>
      </c>
      <c r="H309" t="s">
        <v>23</v>
      </c>
      <c r="I309" t="s">
        <v>24</v>
      </c>
      <c r="J309" t="s">
        <v>14</v>
      </c>
      <c r="K309" s="1">
        <v>30</v>
      </c>
    </row>
    <row r="310" spans="1:11" x14ac:dyDescent="0.25">
      <c r="A310" t="s">
        <v>37</v>
      </c>
      <c r="B310" t="s">
        <v>80</v>
      </c>
      <c r="C310" t="s">
        <v>80</v>
      </c>
      <c r="D310">
        <v>59</v>
      </c>
      <c r="E310" t="s">
        <v>91</v>
      </c>
      <c r="F310">
        <v>4</v>
      </c>
      <c r="G310" t="s">
        <v>91</v>
      </c>
      <c r="H310" t="s">
        <v>23</v>
      </c>
      <c r="I310" t="s">
        <v>24</v>
      </c>
      <c r="J310" t="s">
        <v>14</v>
      </c>
      <c r="K310" s="1">
        <v>1</v>
      </c>
    </row>
    <row r="311" spans="1:11" x14ac:dyDescent="0.25">
      <c r="A311" t="s">
        <v>37</v>
      </c>
      <c r="B311" t="s">
        <v>80</v>
      </c>
      <c r="C311" t="s">
        <v>80</v>
      </c>
      <c r="D311">
        <v>59</v>
      </c>
      <c r="E311" t="s">
        <v>91</v>
      </c>
      <c r="F311">
        <v>4</v>
      </c>
      <c r="G311" t="s">
        <v>91</v>
      </c>
      <c r="H311" t="s">
        <v>23</v>
      </c>
      <c r="I311" t="s">
        <v>24</v>
      </c>
      <c r="J311" t="s">
        <v>15</v>
      </c>
      <c r="K311" s="1">
        <v>29</v>
      </c>
    </row>
    <row r="312" spans="1:11" x14ac:dyDescent="0.25">
      <c r="A312" t="s">
        <v>37</v>
      </c>
      <c r="B312" t="s">
        <v>80</v>
      </c>
      <c r="C312" t="s">
        <v>80</v>
      </c>
      <c r="D312">
        <v>59</v>
      </c>
      <c r="E312" t="s">
        <v>91</v>
      </c>
      <c r="F312">
        <v>4</v>
      </c>
      <c r="G312" t="s">
        <v>91</v>
      </c>
      <c r="H312" t="s">
        <v>23</v>
      </c>
      <c r="I312" t="s">
        <v>24</v>
      </c>
      <c r="J312" t="s">
        <v>15</v>
      </c>
      <c r="K312" s="1">
        <v>1</v>
      </c>
    </row>
    <row r="313" spans="1:11" x14ac:dyDescent="0.25">
      <c r="A313" t="s">
        <v>37</v>
      </c>
      <c r="B313" t="s">
        <v>80</v>
      </c>
      <c r="C313" t="s">
        <v>80</v>
      </c>
      <c r="D313">
        <v>59</v>
      </c>
      <c r="E313" t="s">
        <v>91</v>
      </c>
      <c r="F313">
        <v>56</v>
      </c>
      <c r="G313" t="s">
        <v>92</v>
      </c>
      <c r="H313" t="s">
        <v>12</v>
      </c>
      <c r="I313" t="s">
        <v>13</v>
      </c>
      <c r="J313" t="s">
        <v>14</v>
      </c>
      <c r="K313" s="1">
        <v>20</v>
      </c>
    </row>
    <row r="314" spans="1:11" x14ac:dyDescent="0.25">
      <c r="A314" t="s">
        <v>37</v>
      </c>
      <c r="B314" t="s">
        <v>80</v>
      </c>
      <c r="C314" t="s">
        <v>80</v>
      </c>
      <c r="D314">
        <v>59</v>
      </c>
      <c r="E314" t="s">
        <v>91</v>
      </c>
      <c r="F314">
        <v>56</v>
      </c>
      <c r="G314" t="s">
        <v>92</v>
      </c>
      <c r="H314" t="s">
        <v>12</v>
      </c>
      <c r="I314" t="s">
        <v>13</v>
      </c>
      <c r="J314" t="s">
        <v>15</v>
      </c>
      <c r="K314" s="1">
        <v>21</v>
      </c>
    </row>
    <row r="315" spans="1:11" x14ac:dyDescent="0.25">
      <c r="A315" t="s">
        <v>37</v>
      </c>
      <c r="B315" t="s">
        <v>80</v>
      </c>
      <c r="C315" t="s">
        <v>80</v>
      </c>
      <c r="D315">
        <v>59</v>
      </c>
      <c r="E315" t="s">
        <v>91</v>
      </c>
      <c r="F315">
        <v>327</v>
      </c>
      <c r="G315" t="s">
        <v>91</v>
      </c>
      <c r="H315" t="s">
        <v>12</v>
      </c>
      <c r="I315" t="s">
        <v>13</v>
      </c>
      <c r="J315" t="s">
        <v>14</v>
      </c>
      <c r="K315" s="1">
        <v>24</v>
      </c>
    </row>
    <row r="316" spans="1:11" x14ac:dyDescent="0.25">
      <c r="A316" t="s">
        <v>37</v>
      </c>
      <c r="B316" t="s">
        <v>80</v>
      </c>
      <c r="C316" t="s">
        <v>80</v>
      </c>
      <c r="D316">
        <v>59</v>
      </c>
      <c r="E316" t="s">
        <v>91</v>
      </c>
      <c r="F316">
        <v>327</v>
      </c>
      <c r="G316" t="s">
        <v>91</v>
      </c>
      <c r="H316" t="s">
        <v>12</v>
      </c>
      <c r="I316" t="s">
        <v>13</v>
      </c>
      <c r="J316" t="s">
        <v>15</v>
      </c>
      <c r="K316" s="1">
        <v>26</v>
      </c>
    </row>
    <row r="317" spans="1:11" x14ac:dyDescent="0.25">
      <c r="A317" t="s">
        <v>37</v>
      </c>
      <c r="B317" t="s">
        <v>80</v>
      </c>
      <c r="C317" t="s">
        <v>80</v>
      </c>
      <c r="D317">
        <v>59</v>
      </c>
      <c r="E317" t="s">
        <v>91</v>
      </c>
      <c r="F317">
        <v>328</v>
      </c>
      <c r="G317" t="s">
        <v>391</v>
      </c>
      <c r="H317" t="s">
        <v>12</v>
      </c>
      <c r="I317" t="s">
        <v>13</v>
      </c>
      <c r="J317" t="s">
        <v>14</v>
      </c>
      <c r="K317" s="1">
        <v>17</v>
      </c>
    </row>
    <row r="318" spans="1:11" x14ac:dyDescent="0.25">
      <c r="A318" t="s">
        <v>37</v>
      </c>
      <c r="B318" t="s">
        <v>80</v>
      </c>
      <c r="C318" t="s">
        <v>80</v>
      </c>
      <c r="D318">
        <v>59</v>
      </c>
      <c r="E318" t="s">
        <v>91</v>
      </c>
      <c r="F318">
        <v>328</v>
      </c>
      <c r="G318" t="s">
        <v>391</v>
      </c>
      <c r="H318" t="s">
        <v>12</v>
      </c>
      <c r="I318" t="s">
        <v>13</v>
      </c>
      <c r="J318" t="s">
        <v>15</v>
      </c>
      <c r="K318" s="1">
        <v>26</v>
      </c>
    </row>
    <row r="319" spans="1:11" x14ac:dyDescent="0.25">
      <c r="A319" t="s">
        <v>37</v>
      </c>
      <c r="B319" t="s">
        <v>80</v>
      </c>
      <c r="C319" t="s">
        <v>80</v>
      </c>
      <c r="D319">
        <v>59</v>
      </c>
      <c r="E319" t="s">
        <v>91</v>
      </c>
      <c r="F319">
        <v>930</v>
      </c>
      <c r="G319" t="s">
        <v>280</v>
      </c>
      <c r="H319" t="s">
        <v>12</v>
      </c>
      <c r="I319" t="s">
        <v>13</v>
      </c>
      <c r="J319" t="s">
        <v>14</v>
      </c>
      <c r="K319" s="1">
        <v>2</v>
      </c>
    </row>
    <row r="320" spans="1:11" x14ac:dyDescent="0.25">
      <c r="A320" t="s">
        <v>37</v>
      </c>
      <c r="B320" t="s">
        <v>80</v>
      </c>
      <c r="C320" t="s">
        <v>80</v>
      </c>
      <c r="D320">
        <v>59</v>
      </c>
      <c r="E320" t="s">
        <v>91</v>
      </c>
      <c r="F320">
        <v>930</v>
      </c>
      <c r="G320" t="s">
        <v>280</v>
      </c>
      <c r="H320" t="s">
        <v>12</v>
      </c>
      <c r="I320" t="s">
        <v>13</v>
      </c>
      <c r="J320" t="s">
        <v>15</v>
      </c>
      <c r="K320" s="1">
        <v>4</v>
      </c>
    </row>
    <row r="321" spans="1:11" x14ac:dyDescent="0.25">
      <c r="A321" t="s">
        <v>37</v>
      </c>
      <c r="B321" t="s">
        <v>80</v>
      </c>
      <c r="C321" t="s">
        <v>80</v>
      </c>
      <c r="D321">
        <v>109</v>
      </c>
      <c r="E321" t="s">
        <v>44</v>
      </c>
      <c r="F321">
        <v>64</v>
      </c>
      <c r="G321" t="s">
        <v>388</v>
      </c>
      <c r="H321" t="s">
        <v>12</v>
      </c>
      <c r="I321" t="s">
        <v>13</v>
      </c>
      <c r="J321" t="s">
        <v>14</v>
      </c>
      <c r="K321" s="1">
        <v>25</v>
      </c>
    </row>
    <row r="322" spans="1:11" x14ac:dyDescent="0.25">
      <c r="A322" t="s">
        <v>37</v>
      </c>
      <c r="B322" t="s">
        <v>80</v>
      </c>
      <c r="C322" t="s">
        <v>80</v>
      </c>
      <c r="D322">
        <v>109</v>
      </c>
      <c r="E322" t="s">
        <v>44</v>
      </c>
      <c r="F322">
        <v>64</v>
      </c>
      <c r="G322" t="s">
        <v>388</v>
      </c>
      <c r="H322" t="s">
        <v>12</v>
      </c>
      <c r="I322" t="s">
        <v>13</v>
      </c>
      <c r="J322" t="s">
        <v>15</v>
      </c>
      <c r="K322" s="1">
        <v>12</v>
      </c>
    </row>
    <row r="323" spans="1:11" x14ac:dyDescent="0.25">
      <c r="A323" t="s">
        <v>37</v>
      </c>
      <c r="B323" t="s">
        <v>80</v>
      </c>
      <c r="C323" t="s">
        <v>80</v>
      </c>
      <c r="D323">
        <v>109</v>
      </c>
      <c r="E323" t="s">
        <v>44</v>
      </c>
      <c r="F323">
        <v>73</v>
      </c>
      <c r="G323" t="s">
        <v>389</v>
      </c>
      <c r="H323" t="s">
        <v>12</v>
      </c>
      <c r="I323" t="s">
        <v>41</v>
      </c>
      <c r="J323" t="s">
        <v>14</v>
      </c>
      <c r="K323" s="1">
        <v>35</v>
      </c>
    </row>
    <row r="324" spans="1:11" x14ac:dyDescent="0.25">
      <c r="A324" t="s">
        <v>37</v>
      </c>
      <c r="B324" t="s">
        <v>80</v>
      </c>
      <c r="C324" t="s">
        <v>80</v>
      </c>
      <c r="D324">
        <v>109</v>
      </c>
      <c r="E324" t="s">
        <v>44</v>
      </c>
      <c r="F324">
        <v>73</v>
      </c>
      <c r="G324" t="s">
        <v>389</v>
      </c>
      <c r="H324" t="s">
        <v>12</v>
      </c>
      <c r="I324" t="s">
        <v>41</v>
      </c>
      <c r="J324" t="s">
        <v>15</v>
      </c>
      <c r="K324" s="1">
        <v>29</v>
      </c>
    </row>
    <row r="325" spans="1:11" x14ac:dyDescent="0.25">
      <c r="A325" t="s">
        <v>37</v>
      </c>
      <c r="B325" t="s">
        <v>80</v>
      </c>
      <c r="C325" t="s">
        <v>80</v>
      </c>
      <c r="D325">
        <v>109</v>
      </c>
      <c r="E325" t="s">
        <v>44</v>
      </c>
      <c r="F325">
        <v>74</v>
      </c>
      <c r="G325" t="s">
        <v>390</v>
      </c>
      <c r="H325" t="s">
        <v>12</v>
      </c>
      <c r="I325" t="s">
        <v>41</v>
      </c>
      <c r="J325" t="s">
        <v>14</v>
      </c>
      <c r="K325" s="1">
        <v>28</v>
      </c>
    </row>
    <row r="326" spans="1:11" x14ac:dyDescent="0.25">
      <c r="A326" t="s">
        <v>37</v>
      </c>
      <c r="B326" t="s">
        <v>80</v>
      </c>
      <c r="C326" t="s">
        <v>80</v>
      </c>
      <c r="D326">
        <v>109</v>
      </c>
      <c r="E326" t="s">
        <v>44</v>
      </c>
      <c r="F326">
        <v>74</v>
      </c>
      <c r="G326" t="s">
        <v>390</v>
      </c>
      <c r="H326" t="s">
        <v>12</v>
      </c>
      <c r="I326" t="s">
        <v>41</v>
      </c>
      <c r="J326" t="s">
        <v>15</v>
      </c>
      <c r="K326" s="1">
        <v>38</v>
      </c>
    </row>
    <row r="327" spans="1:11" x14ac:dyDescent="0.25">
      <c r="A327" t="s">
        <v>37</v>
      </c>
      <c r="B327" t="s">
        <v>80</v>
      </c>
      <c r="C327" t="s">
        <v>80</v>
      </c>
      <c r="D327">
        <v>228</v>
      </c>
      <c r="E327" t="s">
        <v>281</v>
      </c>
      <c r="F327">
        <v>803</v>
      </c>
      <c r="G327" t="s">
        <v>282</v>
      </c>
      <c r="H327" t="s">
        <v>12</v>
      </c>
      <c r="I327" t="s">
        <v>13</v>
      </c>
      <c r="J327" t="s">
        <v>14</v>
      </c>
      <c r="K327" s="1">
        <v>41</v>
      </c>
    </row>
    <row r="328" spans="1:11" x14ac:dyDescent="0.25">
      <c r="A328" t="s">
        <v>37</v>
      </c>
      <c r="B328" t="s">
        <v>80</v>
      </c>
      <c r="C328" t="s">
        <v>80</v>
      </c>
      <c r="D328">
        <v>228</v>
      </c>
      <c r="E328" t="s">
        <v>281</v>
      </c>
      <c r="F328">
        <v>803</v>
      </c>
      <c r="G328" t="s">
        <v>282</v>
      </c>
      <c r="H328" t="s">
        <v>12</v>
      </c>
      <c r="I328" t="s">
        <v>13</v>
      </c>
      <c r="J328" t="s">
        <v>15</v>
      </c>
      <c r="K328" s="1">
        <v>38</v>
      </c>
    </row>
    <row r="329" spans="1:11" x14ac:dyDescent="0.25">
      <c r="A329" t="s">
        <v>37</v>
      </c>
      <c r="B329" t="s">
        <v>80</v>
      </c>
      <c r="C329" t="s">
        <v>80</v>
      </c>
      <c r="D329">
        <v>228</v>
      </c>
      <c r="E329" t="s">
        <v>281</v>
      </c>
      <c r="F329">
        <v>803</v>
      </c>
      <c r="G329" t="s">
        <v>282</v>
      </c>
      <c r="H329" t="s">
        <v>12</v>
      </c>
      <c r="I329" t="s">
        <v>13</v>
      </c>
      <c r="J329" t="s">
        <v>15</v>
      </c>
      <c r="K329" s="1">
        <v>1</v>
      </c>
    </row>
    <row r="330" spans="1:11" x14ac:dyDescent="0.25">
      <c r="A330" t="s">
        <v>37</v>
      </c>
      <c r="B330" t="s">
        <v>80</v>
      </c>
      <c r="C330" t="s">
        <v>80</v>
      </c>
      <c r="D330">
        <v>229</v>
      </c>
      <c r="E330" t="s">
        <v>386</v>
      </c>
      <c r="F330">
        <v>1543</v>
      </c>
      <c r="G330" t="s">
        <v>386</v>
      </c>
      <c r="H330" t="s">
        <v>12</v>
      </c>
      <c r="I330" t="s">
        <v>13</v>
      </c>
      <c r="J330" t="s">
        <v>14</v>
      </c>
      <c r="K330" s="1">
        <v>41</v>
      </c>
    </row>
    <row r="331" spans="1:11" x14ac:dyDescent="0.25">
      <c r="A331" t="s">
        <v>37</v>
      </c>
      <c r="B331" t="s">
        <v>80</v>
      </c>
      <c r="C331" t="s">
        <v>80</v>
      </c>
      <c r="D331">
        <v>229</v>
      </c>
      <c r="E331" t="s">
        <v>386</v>
      </c>
      <c r="F331">
        <v>1543</v>
      </c>
      <c r="G331" t="s">
        <v>386</v>
      </c>
      <c r="H331" t="s">
        <v>12</v>
      </c>
      <c r="I331" t="s">
        <v>13</v>
      </c>
      <c r="J331" t="s">
        <v>15</v>
      </c>
      <c r="K331" s="1">
        <v>50</v>
      </c>
    </row>
    <row r="332" spans="1:11" x14ac:dyDescent="0.25">
      <c r="A332" t="s">
        <v>37</v>
      </c>
      <c r="B332" t="s">
        <v>80</v>
      </c>
      <c r="C332" t="s">
        <v>80</v>
      </c>
      <c r="D332">
        <v>229</v>
      </c>
      <c r="E332" t="s">
        <v>386</v>
      </c>
      <c r="F332">
        <v>1544</v>
      </c>
      <c r="G332" t="s">
        <v>387</v>
      </c>
      <c r="H332" t="s">
        <v>12</v>
      </c>
      <c r="I332" t="s">
        <v>13</v>
      </c>
      <c r="J332" t="s">
        <v>14</v>
      </c>
      <c r="K332" s="1">
        <v>26</v>
      </c>
    </row>
    <row r="333" spans="1:11" x14ac:dyDescent="0.25">
      <c r="A333" t="s">
        <v>37</v>
      </c>
      <c r="B333" t="s">
        <v>80</v>
      </c>
      <c r="C333" t="s">
        <v>80</v>
      </c>
      <c r="D333">
        <v>229</v>
      </c>
      <c r="E333" t="s">
        <v>386</v>
      </c>
      <c r="F333">
        <v>1544</v>
      </c>
      <c r="G333" t="s">
        <v>387</v>
      </c>
      <c r="H333" t="s">
        <v>12</v>
      </c>
      <c r="I333" t="s">
        <v>13</v>
      </c>
      <c r="J333" t="s">
        <v>15</v>
      </c>
      <c r="K333" s="1">
        <v>28</v>
      </c>
    </row>
    <row r="334" spans="1:11" x14ac:dyDescent="0.25">
      <c r="A334" t="s">
        <v>37</v>
      </c>
      <c r="B334" t="s">
        <v>80</v>
      </c>
      <c r="C334" t="s">
        <v>80</v>
      </c>
      <c r="D334">
        <v>512</v>
      </c>
      <c r="E334" t="s">
        <v>653</v>
      </c>
      <c r="F334">
        <v>1592</v>
      </c>
      <c r="G334" t="s">
        <v>653</v>
      </c>
      <c r="H334" t="s">
        <v>23</v>
      </c>
      <c r="I334" t="s">
        <v>351</v>
      </c>
      <c r="J334" t="s">
        <v>14</v>
      </c>
      <c r="K334" s="1">
        <v>34</v>
      </c>
    </row>
    <row r="335" spans="1:11" x14ac:dyDescent="0.25">
      <c r="A335" t="s">
        <v>37</v>
      </c>
      <c r="B335" t="s">
        <v>80</v>
      </c>
      <c r="C335" t="s">
        <v>80</v>
      </c>
      <c r="D335">
        <v>512</v>
      </c>
      <c r="E335" t="s">
        <v>653</v>
      </c>
      <c r="F335">
        <v>1592</v>
      </c>
      <c r="G335" t="s">
        <v>653</v>
      </c>
      <c r="H335" t="s">
        <v>23</v>
      </c>
      <c r="I335" t="s">
        <v>351</v>
      </c>
      <c r="J335" t="s">
        <v>15</v>
      </c>
      <c r="K335" s="1">
        <v>27</v>
      </c>
    </row>
    <row r="336" spans="1:11" x14ac:dyDescent="0.25">
      <c r="A336" t="s">
        <v>37</v>
      </c>
      <c r="B336" t="s">
        <v>80</v>
      </c>
      <c r="C336" t="s">
        <v>80</v>
      </c>
      <c r="D336">
        <v>629</v>
      </c>
      <c r="E336" t="s">
        <v>654</v>
      </c>
      <c r="F336">
        <v>629</v>
      </c>
      <c r="G336" t="s">
        <v>655</v>
      </c>
      <c r="H336" t="s">
        <v>12</v>
      </c>
      <c r="I336" t="s">
        <v>47</v>
      </c>
      <c r="J336" t="s">
        <v>14</v>
      </c>
      <c r="K336" s="1">
        <v>1</v>
      </c>
    </row>
    <row r="337" spans="1:11" x14ac:dyDescent="0.25">
      <c r="A337" t="s">
        <v>37</v>
      </c>
      <c r="B337" t="s">
        <v>80</v>
      </c>
      <c r="C337" t="s">
        <v>80</v>
      </c>
      <c r="D337">
        <v>629</v>
      </c>
      <c r="E337" t="s">
        <v>654</v>
      </c>
      <c r="F337">
        <v>629</v>
      </c>
      <c r="G337" t="s">
        <v>655</v>
      </c>
      <c r="H337" t="s">
        <v>12</v>
      </c>
      <c r="I337" t="s">
        <v>47</v>
      </c>
      <c r="J337" t="s">
        <v>15</v>
      </c>
      <c r="K337" s="1">
        <v>3</v>
      </c>
    </row>
    <row r="338" spans="1:11" x14ac:dyDescent="0.25">
      <c r="A338" t="s">
        <v>37</v>
      </c>
      <c r="B338" t="s">
        <v>80</v>
      </c>
      <c r="C338" t="s">
        <v>615</v>
      </c>
      <c r="D338">
        <v>509</v>
      </c>
      <c r="E338" t="s">
        <v>616</v>
      </c>
      <c r="F338">
        <v>1589</v>
      </c>
      <c r="G338" t="s">
        <v>616</v>
      </c>
      <c r="H338" t="s">
        <v>23</v>
      </c>
      <c r="I338" t="s">
        <v>351</v>
      </c>
      <c r="J338" t="s">
        <v>14</v>
      </c>
      <c r="K338" s="1">
        <v>24</v>
      </c>
    </row>
    <row r="339" spans="1:11" x14ac:dyDescent="0.25">
      <c r="A339" t="s">
        <v>37</v>
      </c>
      <c r="B339" t="s">
        <v>80</v>
      </c>
      <c r="C339" t="s">
        <v>615</v>
      </c>
      <c r="D339">
        <v>509</v>
      </c>
      <c r="E339" t="s">
        <v>616</v>
      </c>
      <c r="F339">
        <v>1589</v>
      </c>
      <c r="G339" t="s">
        <v>616</v>
      </c>
      <c r="H339" t="s">
        <v>23</v>
      </c>
      <c r="I339" t="s">
        <v>351</v>
      </c>
      <c r="J339" t="s">
        <v>15</v>
      </c>
      <c r="K339" s="1">
        <v>24</v>
      </c>
    </row>
    <row r="340" spans="1:11" x14ac:dyDescent="0.25">
      <c r="A340" t="s">
        <v>37</v>
      </c>
      <c r="B340" t="s">
        <v>80</v>
      </c>
      <c r="C340" t="s">
        <v>283</v>
      </c>
      <c r="D340">
        <v>39</v>
      </c>
      <c r="E340" t="s">
        <v>283</v>
      </c>
      <c r="F340">
        <v>499</v>
      </c>
      <c r="G340" t="s">
        <v>283</v>
      </c>
      <c r="H340" t="s">
        <v>23</v>
      </c>
      <c r="I340" t="s">
        <v>24</v>
      </c>
      <c r="J340" t="s">
        <v>14</v>
      </c>
      <c r="K340" s="1">
        <v>28</v>
      </c>
    </row>
    <row r="341" spans="1:11" x14ac:dyDescent="0.25">
      <c r="A341" t="s">
        <v>37</v>
      </c>
      <c r="B341" t="s">
        <v>80</v>
      </c>
      <c r="C341" t="s">
        <v>283</v>
      </c>
      <c r="D341">
        <v>39</v>
      </c>
      <c r="E341" t="s">
        <v>283</v>
      </c>
      <c r="F341">
        <v>499</v>
      </c>
      <c r="G341" t="s">
        <v>283</v>
      </c>
      <c r="H341" t="s">
        <v>23</v>
      </c>
      <c r="I341" t="s">
        <v>24</v>
      </c>
      <c r="J341" t="s">
        <v>15</v>
      </c>
      <c r="K341" s="1">
        <v>33</v>
      </c>
    </row>
    <row r="342" spans="1:11" x14ac:dyDescent="0.25">
      <c r="A342" t="s">
        <v>37</v>
      </c>
      <c r="B342" t="s">
        <v>80</v>
      </c>
      <c r="C342" t="s">
        <v>283</v>
      </c>
      <c r="D342">
        <v>39</v>
      </c>
      <c r="E342" t="s">
        <v>283</v>
      </c>
      <c r="F342">
        <v>499</v>
      </c>
      <c r="G342" t="s">
        <v>283</v>
      </c>
      <c r="H342" t="s">
        <v>23</v>
      </c>
      <c r="I342" t="s">
        <v>24</v>
      </c>
      <c r="J342" t="s">
        <v>15</v>
      </c>
      <c r="K342" s="1">
        <v>1</v>
      </c>
    </row>
    <row r="343" spans="1:11" x14ac:dyDescent="0.25">
      <c r="A343" t="s">
        <v>37</v>
      </c>
      <c r="B343" t="s">
        <v>80</v>
      </c>
      <c r="C343" t="s">
        <v>283</v>
      </c>
      <c r="D343">
        <v>39</v>
      </c>
      <c r="E343" t="s">
        <v>283</v>
      </c>
      <c r="F343">
        <v>1215</v>
      </c>
      <c r="G343" t="s">
        <v>189</v>
      </c>
      <c r="H343" t="s">
        <v>12</v>
      </c>
      <c r="I343" t="s">
        <v>13</v>
      </c>
      <c r="J343" t="s">
        <v>14</v>
      </c>
      <c r="K343" s="1">
        <v>41</v>
      </c>
    </row>
    <row r="344" spans="1:11" x14ac:dyDescent="0.25">
      <c r="A344" t="s">
        <v>37</v>
      </c>
      <c r="B344" t="s">
        <v>80</v>
      </c>
      <c r="C344" t="s">
        <v>283</v>
      </c>
      <c r="D344">
        <v>39</v>
      </c>
      <c r="E344" t="s">
        <v>283</v>
      </c>
      <c r="F344">
        <v>1215</v>
      </c>
      <c r="G344" t="s">
        <v>189</v>
      </c>
      <c r="H344" t="s">
        <v>12</v>
      </c>
      <c r="I344" t="s">
        <v>13</v>
      </c>
      <c r="J344" t="s">
        <v>15</v>
      </c>
      <c r="K344" s="1">
        <v>29</v>
      </c>
    </row>
    <row r="345" spans="1:11" x14ac:dyDescent="0.25">
      <c r="A345" t="s">
        <v>37</v>
      </c>
      <c r="B345" t="s">
        <v>80</v>
      </c>
      <c r="C345" t="s">
        <v>283</v>
      </c>
      <c r="D345">
        <v>39</v>
      </c>
      <c r="E345" t="s">
        <v>283</v>
      </c>
      <c r="F345">
        <v>1216</v>
      </c>
      <c r="G345" t="s">
        <v>393</v>
      </c>
      <c r="H345" t="s">
        <v>12</v>
      </c>
      <c r="I345" t="s">
        <v>13</v>
      </c>
      <c r="J345" t="s">
        <v>14</v>
      </c>
      <c r="K345" s="1">
        <v>26</v>
      </c>
    </row>
    <row r="346" spans="1:11" x14ac:dyDescent="0.25">
      <c r="A346" t="s">
        <v>37</v>
      </c>
      <c r="B346" t="s">
        <v>80</v>
      </c>
      <c r="C346" t="s">
        <v>283</v>
      </c>
      <c r="D346">
        <v>39</v>
      </c>
      <c r="E346" t="s">
        <v>283</v>
      </c>
      <c r="F346">
        <v>1216</v>
      </c>
      <c r="G346" t="s">
        <v>393</v>
      </c>
      <c r="H346" t="s">
        <v>12</v>
      </c>
      <c r="I346" t="s">
        <v>13</v>
      </c>
      <c r="J346" t="s">
        <v>15</v>
      </c>
      <c r="K346" s="1">
        <v>27</v>
      </c>
    </row>
    <row r="347" spans="1:11" x14ac:dyDescent="0.25">
      <c r="A347" t="s">
        <v>37</v>
      </c>
      <c r="B347" t="s">
        <v>80</v>
      </c>
      <c r="C347" t="s">
        <v>283</v>
      </c>
      <c r="D347">
        <v>233</v>
      </c>
      <c r="E347" t="s">
        <v>284</v>
      </c>
      <c r="F347">
        <v>1217</v>
      </c>
      <c r="G347" t="s">
        <v>285</v>
      </c>
      <c r="H347" t="s">
        <v>12</v>
      </c>
      <c r="I347" t="s">
        <v>13</v>
      </c>
      <c r="J347" t="s">
        <v>14</v>
      </c>
      <c r="K347" s="1">
        <v>20</v>
      </c>
    </row>
    <row r="348" spans="1:11" x14ac:dyDescent="0.25">
      <c r="A348" t="s">
        <v>37</v>
      </c>
      <c r="B348" t="s">
        <v>80</v>
      </c>
      <c r="C348" t="s">
        <v>283</v>
      </c>
      <c r="D348">
        <v>233</v>
      </c>
      <c r="E348" t="s">
        <v>284</v>
      </c>
      <c r="F348">
        <v>1217</v>
      </c>
      <c r="G348" t="s">
        <v>285</v>
      </c>
      <c r="H348" t="s">
        <v>12</v>
      </c>
      <c r="I348" t="s">
        <v>13</v>
      </c>
      <c r="J348" t="s">
        <v>15</v>
      </c>
      <c r="K348" s="1">
        <v>20</v>
      </c>
    </row>
    <row r="349" spans="1:11" x14ac:dyDescent="0.25">
      <c r="A349" t="s">
        <v>37</v>
      </c>
      <c r="B349" t="s">
        <v>80</v>
      </c>
      <c r="C349" t="s">
        <v>283</v>
      </c>
      <c r="D349">
        <v>233</v>
      </c>
      <c r="E349" t="s">
        <v>284</v>
      </c>
      <c r="F349">
        <v>1217</v>
      </c>
      <c r="G349" t="s">
        <v>285</v>
      </c>
      <c r="H349" t="s">
        <v>12</v>
      </c>
      <c r="I349" t="s">
        <v>13</v>
      </c>
      <c r="J349" t="s">
        <v>15</v>
      </c>
      <c r="K349" s="1">
        <v>1</v>
      </c>
    </row>
    <row r="350" spans="1:11" x14ac:dyDescent="0.25">
      <c r="A350" t="s">
        <v>37</v>
      </c>
      <c r="B350" t="s">
        <v>80</v>
      </c>
      <c r="C350" t="s">
        <v>283</v>
      </c>
      <c r="D350">
        <v>508</v>
      </c>
      <c r="E350" t="s">
        <v>392</v>
      </c>
      <c r="F350">
        <v>1588</v>
      </c>
      <c r="G350" t="s">
        <v>392</v>
      </c>
      <c r="H350" t="s">
        <v>23</v>
      </c>
      <c r="I350" t="s">
        <v>351</v>
      </c>
      <c r="J350" t="s">
        <v>14</v>
      </c>
      <c r="K350" s="1">
        <v>17</v>
      </c>
    </row>
    <row r="351" spans="1:11" x14ac:dyDescent="0.25">
      <c r="A351" t="s">
        <v>37</v>
      </c>
      <c r="B351" t="s">
        <v>80</v>
      </c>
      <c r="C351" t="s">
        <v>283</v>
      </c>
      <c r="D351">
        <v>508</v>
      </c>
      <c r="E351" t="s">
        <v>392</v>
      </c>
      <c r="F351">
        <v>1588</v>
      </c>
      <c r="G351" t="s">
        <v>392</v>
      </c>
      <c r="H351" t="s">
        <v>23</v>
      </c>
      <c r="I351" t="s">
        <v>351</v>
      </c>
      <c r="J351" t="s">
        <v>15</v>
      </c>
      <c r="K351" s="1">
        <v>27</v>
      </c>
    </row>
    <row r="352" spans="1:11" x14ac:dyDescent="0.25">
      <c r="A352" t="s">
        <v>37</v>
      </c>
      <c r="B352" t="s">
        <v>80</v>
      </c>
      <c r="C352" t="s">
        <v>283</v>
      </c>
      <c r="D352">
        <v>508</v>
      </c>
      <c r="E352" t="s">
        <v>392</v>
      </c>
      <c r="F352">
        <v>1588</v>
      </c>
      <c r="G352" t="s">
        <v>392</v>
      </c>
      <c r="H352" t="s">
        <v>23</v>
      </c>
      <c r="I352" t="s">
        <v>351</v>
      </c>
      <c r="J352" t="s">
        <v>15</v>
      </c>
      <c r="K352" s="1">
        <v>1</v>
      </c>
    </row>
    <row r="353" spans="1:11" x14ac:dyDescent="0.25">
      <c r="A353" t="s">
        <v>37</v>
      </c>
      <c r="B353" t="s">
        <v>80</v>
      </c>
      <c r="C353" t="s">
        <v>617</v>
      </c>
      <c r="D353">
        <v>848</v>
      </c>
      <c r="E353" t="s">
        <v>618</v>
      </c>
      <c r="F353">
        <v>123</v>
      </c>
      <c r="G353" t="s">
        <v>619</v>
      </c>
      <c r="H353" t="s">
        <v>23</v>
      </c>
      <c r="I353" t="s">
        <v>68</v>
      </c>
      <c r="J353" t="s">
        <v>14</v>
      </c>
      <c r="K353" s="1">
        <v>16</v>
      </c>
    </row>
    <row r="354" spans="1:11" x14ac:dyDescent="0.25">
      <c r="A354" t="s">
        <v>37</v>
      </c>
      <c r="B354" t="s">
        <v>80</v>
      </c>
      <c r="C354" t="s">
        <v>617</v>
      </c>
      <c r="D354">
        <v>848</v>
      </c>
      <c r="E354" t="s">
        <v>618</v>
      </c>
      <c r="F354">
        <v>123</v>
      </c>
      <c r="G354" t="s">
        <v>619</v>
      </c>
      <c r="H354" t="s">
        <v>23</v>
      </c>
      <c r="I354" t="s">
        <v>68</v>
      </c>
      <c r="J354" t="s">
        <v>15</v>
      </c>
      <c r="K354" s="1">
        <v>19</v>
      </c>
    </row>
    <row r="355" spans="1:11" x14ac:dyDescent="0.25">
      <c r="A355" t="s">
        <v>37</v>
      </c>
      <c r="B355" t="s">
        <v>80</v>
      </c>
      <c r="C355" t="s">
        <v>617</v>
      </c>
      <c r="D355">
        <v>848</v>
      </c>
      <c r="E355" t="s">
        <v>618</v>
      </c>
      <c r="F355">
        <v>123</v>
      </c>
      <c r="G355" t="s">
        <v>619</v>
      </c>
      <c r="H355" t="s">
        <v>23</v>
      </c>
      <c r="I355" t="s">
        <v>68</v>
      </c>
      <c r="J355" t="s">
        <v>15</v>
      </c>
      <c r="K355" s="1">
        <v>1</v>
      </c>
    </row>
    <row r="356" spans="1:11" x14ac:dyDescent="0.25">
      <c r="A356" t="s">
        <v>37</v>
      </c>
      <c r="B356" t="s">
        <v>93</v>
      </c>
      <c r="C356" t="s">
        <v>94</v>
      </c>
      <c r="D356">
        <v>21</v>
      </c>
      <c r="E356" t="s">
        <v>395</v>
      </c>
      <c r="F356">
        <v>30</v>
      </c>
      <c r="G356" t="s">
        <v>99</v>
      </c>
      <c r="H356" t="s">
        <v>23</v>
      </c>
      <c r="I356" t="s">
        <v>24</v>
      </c>
      <c r="J356" t="s">
        <v>14</v>
      </c>
      <c r="K356" s="1">
        <v>42</v>
      </c>
    </row>
    <row r="357" spans="1:11" x14ac:dyDescent="0.25">
      <c r="A357" t="s">
        <v>37</v>
      </c>
      <c r="B357" t="s">
        <v>93</v>
      </c>
      <c r="C357" t="s">
        <v>94</v>
      </c>
      <c r="D357">
        <v>21</v>
      </c>
      <c r="E357" t="s">
        <v>395</v>
      </c>
      <c r="F357">
        <v>30</v>
      </c>
      <c r="G357" t="s">
        <v>99</v>
      </c>
      <c r="H357" t="s">
        <v>23</v>
      </c>
      <c r="I357" t="s">
        <v>24</v>
      </c>
      <c r="J357" t="s">
        <v>14</v>
      </c>
      <c r="K357" s="1">
        <v>1</v>
      </c>
    </row>
    <row r="358" spans="1:11" x14ac:dyDescent="0.25">
      <c r="A358" t="s">
        <v>37</v>
      </c>
      <c r="B358" t="s">
        <v>93</v>
      </c>
      <c r="C358" t="s">
        <v>94</v>
      </c>
      <c r="D358">
        <v>21</v>
      </c>
      <c r="E358" t="s">
        <v>395</v>
      </c>
      <c r="F358">
        <v>30</v>
      </c>
      <c r="G358" t="s">
        <v>99</v>
      </c>
      <c r="H358" t="s">
        <v>23</v>
      </c>
      <c r="I358" t="s">
        <v>24</v>
      </c>
      <c r="J358" t="s">
        <v>15</v>
      </c>
      <c r="K358" s="1">
        <v>50</v>
      </c>
    </row>
    <row r="359" spans="1:11" x14ac:dyDescent="0.25">
      <c r="A359" t="s">
        <v>37</v>
      </c>
      <c r="B359" t="s">
        <v>93</v>
      </c>
      <c r="C359" t="s">
        <v>94</v>
      </c>
      <c r="D359">
        <v>21</v>
      </c>
      <c r="E359" t="s">
        <v>395</v>
      </c>
      <c r="F359">
        <v>49</v>
      </c>
      <c r="G359" t="s">
        <v>60</v>
      </c>
      <c r="H359" t="s">
        <v>12</v>
      </c>
      <c r="I359" t="s">
        <v>13</v>
      </c>
      <c r="J359" t="s">
        <v>14</v>
      </c>
      <c r="K359" s="1">
        <v>45</v>
      </c>
    </row>
    <row r="360" spans="1:11" x14ac:dyDescent="0.25">
      <c r="A360" t="s">
        <v>37</v>
      </c>
      <c r="B360" t="s">
        <v>93</v>
      </c>
      <c r="C360" t="s">
        <v>94</v>
      </c>
      <c r="D360">
        <v>21</v>
      </c>
      <c r="E360" t="s">
        <v>395</v>
      </c>
      <c r="F360">
        <v>49</v>
      </c>
      <c r="G360" t="s">
        <v>60</v>
      </c>
      <c r="H360" t="s">
        <v>12</v>
      </c>
      <c r="I360" t="s">
        <v>13</v>
      </c>
      <c r="J360" t="s">
        <v>15</v>
      </c>
      <c r="K360" s="1">
        <v>65</v>
      </c>
    </row>
    <row r="361" spans="1:11" x14ac:dyDescent="0.25">
      <c r="A361" t="s">
        <v>37</v>
      </c>
      <c r="B361" t="s">
        <v>93</v>
      </c>
      <c r="C361" t="s">
        <v>94</v>
      </c>
      <c r="D361">
        <v>21</v>
      </c>
      <c r="E361" t="s">
        <v>395</v>
      </c>
      <c r="F361">
        <v>210</v>
      </c>
      <c r="G361" t="s">
        <v>396</v>
      </c>
      <c r="H361" t="s">
        <v>12</v>
      </c>
      <c r="I361" t="s">
        <v>13</v>
      </c>
      <c r="J361" t="s">
        <v>14</v>
      </c>
      <c r="K361" s="1">
        <v>11</v>
      </c>
    </row>
    <row r="362" spans="1:11" x14ac:dyDescent="0.25">
      <c r="A362" t="s">
        <v>37</v>
      </c>
      <c r="B362" t="s">
        <v>93</v>
      </c>
      <c r="C362" t="s">
        <v>94</v>
      </c>
      <c r="D362">
        <v>21</v>
      </c>
      <c r="E362" t="s">
        <v>395</v>
      </c>
      <c r="F362">
        <v>210</v>
      </c>
      <c r="G362" t="s">
        <v>396</v>
      </c>
      <c r="H362" t="s">
        <v>12</v>
      </c>
      <c r="I362" t="s">
        <v>13</v>
      </c>
      <c r="J362" t="s">
        <v>15</v>
      </c>
      <c r="K362" s="1">
        <v>11</v>
      </c>
    </row>
    <row r="363" spans="1:11" x14ac:dyDescent="0.25">
      <c r="A363" t="s">
        <v>37</v>
      </c>
      <c r="B363" t="s">
        <v>93</v>
      </c>
      <c r="C363" t="s">
        <v>94</v>
      </c>
      <c r="D363">
        <v>100</v>
      </c>
      <c r="E363" t="s">
        <v>399</v>
      </c>
      <c r="F363">
        <v>84</v>
      </c>
      <c r="G363" t="s">
        <v>400</v>
      </c>
      <c r="H363" t="s">
        <v>12</v>
      </c>
      <c r="I363" t="s">
        <v>13</v>
      </c>
      <c r="J363" t="s">
        <v>14</v>
      </c>
      <c r="K363" s="1">
        <v>7</v>
      </c>
    </row>
    <row r="364" spans="1:11" x14ac:dyDescent="0.25">
      <c r="A364" t="s">
        <v>37</v>
      </c>
      <c r="B364" t="s">
        <v>93</v>
      </c>
      <c r="C364" t="s">
        <v>94</v>
      </c>
      <c r="D364">
        <v>100</v>
      </c>
      <c r="E364" t="s">
        <v>399</v>
      </c>
      <c r="F364">
        <v>84</v>
      </c>
      <c r="G364" t="s">
        <v>400</v>
      </c>
      <c r="H364" t="s">
        <v>12</v>
      </c>
      <c r="I364" t="s">
        <v>13</v>
      </c>
      <c r="J364" t="s">
        <v>15</v>
      </c>
      <c r="K364" s="1">
        <v>3</v>
      </c>
    </row>
    <row r="365" spans="1:11" x14ac:dyDescent="0.25">
      <c r="A365" t="s">
        <v>37</v>
      </c>
      <c r="B365" t="s">
        <v>93</v>
      </c>
      <c r="C365" t="s">
        <v>94</v>
      </c>
      <c r="D365">
        <v>100</v>
      </c>
      <c r="E365" t="s">
        <v>399</v>
      </c>
      <c r="F365">
        <v>1159</v>
      </c>
      <c r="G365" t="s">
        <v>401</v>
      </c>
      <c r="H365" t="s">
        <v>12</v>
      </c>
      <c r="I365" t="s">
        <v>13</v>
      </c>
      <c r="J365" t="s">
        <v>14</v>
      </c>
      <c r="K365" s="1">
        <v>8</v>
      </c>
    </row>
    <row r="366" spans="1:11" x14ac:dyDescent="0.25">
      <c r="A366" t="s">
        <v>37</v>
      </c>
      <c r="B366" t="s">
        <v>93</v>
      </c>
      <c r="C366" t="s">
        <v>94</v>
      </c>
      <c r="D366">
        <v>100</v>
      </c>
      <c r="E366" t="s">
        <v>399</v>
      </c>
      <c r="F366">
        <v>1159</v>
      </c>
      <c r="G366" t="s">
        <v>401</v>
      </c>
      <c r="H366" t="s">
        <v>12</v>
      </c>
      <c r="I366" t="s">
        <v>13</v>
      </c>
      <c r="J366" t="s">
        <v>15</v>
      </c>
      <c r="K366" s="1">
        <v>9</v>
      </c>
    </row>
    <row r="367" spans="1:11" x14ac:dyDescent="0.25">
      <c r="A367" t="s">
        <v>37</v>
      </c>
      <c r="B367" t="s">
        <v>93</v>
      </c>
      <c r="C367" t="s">
        <v>94</v>
      </c>
      <c r="D367">
        <v>101</v>
      </c>
      <c r="E367" t="s">
        <v>404</v>
      </c>
      <c r="F367">
        <v>82</v>
      </c>
      <c r="G367" t="s">
        <v>404</v>
      </c>
      <c r="H367" t="s">
        <v>12</v>
      </c>
      <c r="I367" t="s">
        <v>41</v>
      </c>
      <c r="J367" t="s">
        <v>14</v>
      </c>
      <c r="K367" s="1">
        <v>44</v>
      </c>
    </row>
    <row r="368" spans="1:11" x14ac:dyDescent="0.25">
      <c r="A368" t="s">
        <v>37</v>
      </c>
      <c r="B368" t="s">
        <v>93</v>
      </c>
      <c r="C368" t="s">
        <v>94</v>
      </c>
      <c r="D368">
        <v>101</v>
      </c>
      <c r="E368" t="s">
        <v>404</v>
      </c>
      <c r="F368">
        <v>82</v>
      </c>
      <c r="G368" t="s">
        <v>404</v>
      </c>
      <c r="H368" t="s">
        <v>12</v>
      </c>
      <c r="I368" t="s">
        <v>41</v>
      </c>
      <c r="J368" t="s">
        <v>15</v>
      </c>
      <c r="K368" s="1">
        <v>41</v>
      </c>
    </row>
    <row r="369" spans="1:11" x14ac:dyDescent="0.25">
      <c r="A369" t="s">
        <v>37</v>
      </c>
      <c r="B369" t="s">
        <v>93</v>
      </c>
      <c r="C369" t="s">
        <v>94</v>
      </c>
      <c r="D369">
        <v>101</v>
      </c>
      <c r="E369" t="s">
        <v>404</v>
      </c>
      <c r="F369">
        <v>804</v>
      </c>
      <c r="G369" t="s">
        <v>100</v>
      </c>
      <c r="H369" t="s">
        <v>12</v>
      </c>
      <c r="I369" t="s">
        <v>13</v>
      </c>
      <c r="J369" t="s">
        <v>15</v>
      </c>
      <c r="K369">
        <v>2</v>
      </c>
    </row>
    <row r="370" spans="1:11" x14ac:dyDescent="0.25">
      <c r="A370" t="s">
        <v>37</v>
      </c>
      <c r="B370" t="s">
        <v>93</v>
      </c>
      <c r="C370" t="s">
        <v>94</v>
      </c>
      <c r="D370">
        <v>164</v>
      </c>
      <c r="E370" t="s">
        <v>95</v>
      </c>
      <c r="F370">
        <v>1151</v>
      </c>
      <c r="G370" t="s">
        <v>394</v>
      </c>
      <c r="H370" t="s">
        <v>12</v>
      </c>
      <c r="I370" t="s">
        <v>13</v>
      </c>
      <c r="J370" t="s">
        <v>14</v>
      </c>
      <c r="K370">
        <v>1</v>
      </c>
    </row>
    <row r="371" spans="1:11" x14ac:dyDescent="0.25">
      <c r="A371" t="s">
        <v>37</v>
      </c>
      <c r="B371" t="s">
        <v>93</v>
      </c>
      <c r="C371" t="s">
        <v>94</v>
      </c>
      <c r="D371">
        <v>164</v>
      </c>
      <c r="E371" t="s">
        <v>95</v>
      </c>
      <c r="F371">
        <v>1151</v>
      </c>
      <c r="G371" t="s">
        <v>394</v>
      </c>
      <c r="H371" t="s">
        <v>12</v>
      </c>
      <c r="I371" t="s">
        <v>13</v>
      </c>
      <c r="J371" t="s">
        <v>15</v>
      </c>
      <c r="K371">
        <v>1</v>
      </c>
    </row>
    <row r="372" spans="1:11" x14ac:dyDescent="0.25">
      <c r="A372" t="s">
        <v>37</v>
      </c>
      <c r="B372" t="s">
        <v>93</v>
      </c>
      <c r="C372" t="s">
        <v>94</v>
      </c>
      <c r="D372">
        <v>164</v>
      </c>
      <c r="E372" t="s">
        <v>95</v>
      </c>
      <c r="F372">
        <v>1153</v>
      </c>
      <c r="G372" t="s">
        <v>96</v>
      </c>
      <c r="H372" t="s">
        <v>12</v>
      </c>
      <c r="I372" t="s">
        <v>13</v>
      </c>
      <c r="J372" t="s">
        <v>14</v>
      </c>
      <c r="K372">
        <v>54</v>
      </c>
    </row>
    <row r="373" spans="1:11" x14ac:dyDescent="0.25">
      <c r="A373" t="s">
        <v>37</v>
      </c>
      <c r="B373" t="s">
        <v>93</v>
      </c>
      <c r="C373" t="s">
        <v>94</v>
      </c>
      <c r="D373">
        <v>164</v>
      </c>
      <c r="E373" t="s">
        <v>95</v>
      </c>
      <c r="F373">
        <v>1153</v>
      </c>
      <c r="G373" t="s">
        <v>96</v>
      </c>
      <c r="H373" t="s">
        <v>12</v>
      </c>
      <c r="I373" t="s">
        <v>13</v>
      </c>
      <c r="J373" t="s">
        <v>15</v>
      </c>
      <c r="K373">
        <v>38</v>
      </c>
    </row>
    <row r="374" spans="1:11" x14ac:dyDescent="0.25">
      <c r="A374" t="s">
        <v>37</v>
      </c>
      <c r="B374" t="s">
        <v>93</v>
      </c>
      <c r="C374" t="s">
        <v>94</v>
      </c>
      <c r="D374">
        <v>309</v>
      </c>
      <c r="E374" t="s">
        <v>397</v>
      </c>
      <c r="F374">
        <v>48</v>
      </c>
      <c r="G374" t="s">
        <v>16</v>
      </c>
      <c r="H374" t="s">
        <v>12</v>
      </c>
      <c r="I374" t="s">
        <v>13</v>
      </c>
      <c r="J374" t="s">
        <v>14</v>
      </c>
      <c r="K374">
        <v>1</v>
      </c>
    </row>
    <row r="375" spans="1:11" x14ac:dyDescent="0.25">
      <c r="A375" t="s">
        <v>37</v>
      </c>
      <c r="B375" t="s">
        <v>93</v>
      </c>
      <c r="C375" t="s">
        <v>94</v>
      </c>
      <c r="D375">
        <v>309</v>
      </c>
      <c r="E375" t="s">
        <v>397</v>
      </c>
      <c r="F375">
        <v>48</v>
      </c>
      <c r="G375" t="s">
        <v>16</v>
      </c>
      <c r="H375" t="s">
        <v>12</v>
      </c>
      <c r="I375" t="s">
        <v>13</v>
      </c>
      <c r="J375" t="s">
        <v>15</v>
      </c>
      <c r="K375">
        <v>1</v>
      </c>
    </row>
    <row r="376" spans="1:11" x14ac:dyDescent="0.25">
      <c r="A376" t="s">
        <v>37</v>
      </c>
      <c r="B376" t="s">
        <v>93</v>
      </c>
      <c r="C376" t="s">
        <v>94</v>
      </c>
      <c r="D376">
        <v>309</v>
      </c>
      <c r="E376" t="s">
        <v>397</v>
      </c>
      <c r="F376">
        <v>219</v>
      </c>
      <c r="G376" t="s">
        <v>398</v>
      </c>
      <c r="H376" t="s">
        <v>12</v>
      </c>
      <c r="I376" t="s">
        <v>13</v>
      </c>
      <c r="J376" t="s">
        <v>14</v>
      </c>
      <c r="K376">
        <v>10</v>
      </c>
    </row>
    <row r="377" spans="1:11" x14ac:dyDescent="0.25">
      <c r="A377" t="s">
        <v>37</v>
      </c>
      <c r="B377" t="s">
        <v>93</v>
      </c>
      <c r="C377" t="s">
        <v>94</v>
      </c>
      <c r="D377">
        <v>309</v>
      </c>
      <c r="E377" t="s">
        <v>397</v>
      </c>
      <c r="F377">
        <v>219</v>
      </c>
      <c r="G377" t="s">
        <v>398</v>
      </c>
      <c r="H377" t="s">
        <v>12</v>
      </c>
      <c r="I377" t="s">
        <v>13</v>
      </c>
      <c r="J377" t="s">
        <v>15</v>
      </c>
      <c r="K377">
        <v>5</v>
      </c>
    </row>
    <row r="378" spans="1:11" x14ac:dyDescent="0.25">
      <c r="A378" t="s">
        <v>37</v>
      </c>
      <c r="B378" t="s">
        <v>93</v>
      </c>
      <c r="C378" t="s">
        <v>94</v>
      </c>
      <c r="D378">
        <v>801</v>
      </c>
      <c r="E378" t="s">
        <v>97</v>
      </c>
      <c r="F378">
        <v>1561</v>
      </c>
      <c r="G378" t="s">
        <v>98</v>
      </c>
      <c r="H378" t="s">
        <v>12</v>
      </c>
      <c r="I378" t="s">
        <v>13</v>
      </c>
      <c r="J378" t="s">
        <v>14</v>
      </c>
      <c r="K378">
        <v>12</v>
      </c>
    </row>
    <row r="379" spans="1:11" x14ac:dyDescent="0.25">
      <c r="A379" t="s">
        <v>37</v>
      </c>
      <c r="B379" t="s">
        <v>93</v>
      </c>
      <c r="C379" t="s">
        <v>94</v>
      </c>
      <c r="D379">
        <v>801</v>
      </c>
      <c r="E379" t="s">
        <v>97</v>
      </c>
      <c r="F379">
        <v>1561</v>
      </c>
      <c r="G379" t="s">
        <v>98</v>
      </c>
      <c r="H379" t="s">
        <v>12</v>
      </c>
      <c r="I379" t="s">
        <v>13</v>
      </c>
      <c r="J379" t="s">
        <v>15</v>
      </c>
      <c r="K379">
        <v>10</v>
      </c>
    </row>
    <row r="380" spans="1:11" x14ac:dyDescent="0.25">
      <c r="A380" t="s">
        <v>37</v>
      </c>
      <c r="B380" t="s">
        <v>93</v>
      </c>
      <c r="C380" t="s">
        <v>94</v>
      </c>
      <c r="D380">
        <v>820</v>
      </c>
      <c r="E380" t="s">
        <v>402</v>
      </c>
      <c r="F380">
        <v>109</v>
      </c>
      <c r="G380" t="s">
        <v>403</v>
      </c>
      <c r="H380" t="s">
        <v>23</v>
      </c>
      <c r="I380" t="s">
        <v>68</v>
      </c>
      <c r="J380" t="s">
        <v>14</v>
      </c>
      <c r="K380">
        <v>15</v>
      </c>
    </row>
    <row r="381" spans="1:11" x14ac:dyDescent="0.25">
      <c r="A381" t="s">
        <v>37</v>
      </c>
      <c r="B381" t="s">
        <v>93</v>
      </c>
      <c r="C381" t="s">
        <v>94</v>
      </c>
      <c r="D381">
        <v>820</v>
      </c>
      <c r="E381" t="s">
        <v>402</v>
      </c>
      <c r="F381">
        <v>109</v>
      </c>
      <c r="G381" t="s">
        <v>403</v>
      </c>
      <c r="H381" t="s">
        <v>23</v>
      </c>
      <c r="I381" t="s">
        <v>68</v>
      </c>
      <c r="J381" t="s">
        <v>15</v>
      </c>
      <c r="K381">
        <v>21</v>
      </c>
    </row>
    <row r="382" spans="1:11" x14ac:dyDescent="0.25">
      <c r="A382" t="s">
        <v>37</v>
      </c>
      <c r="B382" t="s">
        <v>93</v>
      </c>
      <c r="C382" t="s">
        <v>101</v>
      </c>
      <c r="D382">
        <v>20</v>
      </c>
      <c r="E382" t="s">
        <v>102</v>
      </c>
      <c r="F382">
        <v>7</v>
      </c>
      <c r="G382" t="s">
        <v>102</v>
      </c>
      <c r="H382" t="s">
        <v>23</v>
      </c>
      <c r="I382" t="s">
        <v>24</v>
      </c>
      <c r="J382" t="s">
        <v>14</v>
      </c>
      <c r="K382">
        <v>6</v>
      </c>
    </row>
    <row r="383" spans="1:11" x14ac:dyDescent="0.25">
      <c r="A383" t="s">
        <v>37</v>
      </c>
      <c r="B383" t="s">
        <v>93</v>
      </c>
      <c r="C383" t="s">
        <v>101</v>
      </c>
      <c r="D383">
        <v>20</v>
      </c>
      <c r="E383" t="s">
        <v>102</v>
      </c>
      <c r="F383">
        <v>7</v>
      </c>
      <c r="G383" t="s">
        <v>102</v>
      </c>
      <c r="H383" t="s">
        <v>23</v>
      </c>
      <c r="I383" t="s">
        <v>24</v>
      </c>
      <c r="J383" t="s">
        <v>15</v>
      </c>
      <c r="K383">
        <v>8</v>
      </c>
    </row>
    <row r="384" spans="1:11" x14ac:dyDescent="0.25">
      <c r="A384" t="s">
        <v>37</v>
      </c>
      <c r="B384" t="s">
        <v>93</v>
      </c>
      <c r="C384" t="s">
        <v>101</v>
      </c>
      <c r="D384">
        <v>20</v>
      </c>
      <c r="E384" t="s">
        <v>102</v>
      </c>
      <c r="F384">
        <v>47</v>
      </c>
      <c r="G384" t="s">
        <v>103</v>
      </c>
      <c r="H384" t="s">
        <v>12</v>
      </c>
      <c r="I384" t="s">
        <v>13</v>
      </c>
      <c r="J384" t="s">
        <v>14</v>
      </c>
      <c r="K384">
        <v>25</v>
      </c>
    </row>
    <row r="385" spans="1:11" x14ac:dyDescent="0.25">
      <c r="A385" t="s">
        <v>37</v>
      </c>
      <c r="B385" t="s">
        <v>93</v>
      </c>
      <c r="C385" t="s">
        <v>101</v>
      </c>
      <c r="D385">
        <v>20</v>
      </c>
      <c r="E385" t="s">
        <v>102</v>
      </c>
      <c r="F385">
        <v>47</v>
      </c>
      <c r="G385" t="s">
        <v>103</v>
      </c>
      <c r="H385" t="s">
        <v>12</v>
      </c>
      <c r="I385" t="s">
        <v>13</v>
      </c>
      <c r="J385" t="s">
        <v>15</v>
      </c>
      <c r="K385">
        <v>25</v>
      </c>
    </row>
    <row r="386" spans="1:11" x14ac:dyDescent="0.25">
      <c r="A386" t="s">
        <v>37</v>
      </c>
      <c r="B386" t="s">
        <v>93</v>
      </c>
      <c r="C386" t="s">
        <v>101</v>
      </c>
      <c r="D386">
        <v>20</v>
      </c>
      <c r="E386" t="s">
        <v>102</v>
      </c>
      <c r="F386">
        <v>220</v>
      </c>
      <c r="G386" t="s">
        <v>406</v>
      </c>
      <c r="H386" t="s">
        <v>12</v>
      </c>
      <c r="I386" t="s">
        <v>13</v>
      </c>
      <c r="J386" t="s">
        <v>14</v>
      </c>
      <c r="K386">
        <v>39</v>
      </c>
    </row>
    <row r="387" spans="1:11" x14ac:dyDescent="0.25">
      <c r="A387" t="s">
        <v>37</v>
      </c>
      <c r="B387" t="s">
        <v>93</v>
      </c>
      <c r="C387" t="s">
        <v>101</v>
      </c>
      <c r="D387">
        <v>20</v>
      </c>
      <c r="E387" t="s">
        <v>102</v>
      </c>
      <c r="F387">
        <v>220</v>
      </c>
      <c r="G387" t="s">
        <v>406</v>
      </c>
      <c r="H387" t="s">
        <v>12</v>
      </c>
      <c r="I387" t="s">
        <v>13</v>
      </c>
      <c r="J387" t="s">
        <v>15</v>
      </c>
      <c r="K387">
        <v>41</v>
      </c>
    </row>
    <row r="388" spans="1:11" x14ac:dyDescent="0.25">
      <c r="A388" t="s">
        <v>37</v>
      </c>
      <c r="B388" t="s">
        <v>93</v>
      </c>
      <c r="C388" t="s">
        <v>101</v>
      </c>
      <c r="D388">
        <v>106</v>
      </c>
      <c r="E388" t="s">
        <v>104</v>
      </c>
      <c r="F388">
        <v>46</v>
      </c>
      <c r="G388" t="s">
        <v>407</v>
      </c>
      <c r="H388" t="s">
        <v>12</v>
      </c>
      <c r="I388" t="s">
        <v>13</v>
      </c>
      <c r="J388" t="s">
        <v>14</v>
      </c>
      <c r="K388">
        <v>35</v>
      </c>
    </row>
    <row r="389" spans="1:11" x14ac:dyDescent="0.25">
      <c r="A389" t="s">
        <v>37</v>
      </c>
      <c r="B389" t="s">
        <v>93</v>
      </c>
      <c r="C389" t="s">
        <v>101</v>
      </c>
      <c r="D389">
        <v>106</v>
      </c>
      <c r="E389" t="s">
        <v>104</v>
      </c>
      <c r="F389">
        <v>46</v>
      </c>
      <c r="G389" t="s">
        <v>407</v>
      </c>
      <c r="H389" t="s">
        <v>12</v>
      </c>
      <c r="I389" t="s">
        <v>13</v>
      </c>
      <c r="J389" t="s">
        <v>15</v>
      </c>
      <c r="K389">
        <v>36</v>
      </c>
    </row>
    <row r="390" spans="1:11" x14ac:dyDescent="0.25">
      <c r="A390" t="s">
        <v>37</v>
      </c>
      <c r="B390" t="s">
        <v>93</v>
      </c>
      <c r="C390" t="s">
        <v>101</v>
      </c>
      <c r="D390">
        <v>106</v>
      </c>
      <c r="E390" t="s">
        <v>104</v>
      </c>
      <c r="F390">
        <v>731</v>
      </c>
      <c r="G390" t="s">
        <v>105</v>
      </c>
      <c r="H390" t="s">
        <v>12</v>
      </c>
      <c r="I390" t="s">
        <v>13</v>
      </c>
      <c r="J390" t="s">
        <v>14</v>
      </c>
      <c r="K390">
        <v>29</v>
      </c>
    </row>
    <row r="391" spans="1:11" x14ac:dyDescent="0.25">
      <c r="A391" t="s">
        <v>37</v>
      </c>
      <c r="B391" t="s">
        <v>93</v>
      </c>
      <c r="C391" t="s">
        <v>101</v>
      </c>
      <c r="D391">
        <v>106</v>
      </c>
      <c r="E391" t="s">
        <v>104</v>
      </c>
      <c r="F391">
        <v>731</v>
      </c>
      <c r="G391" t="s">
        <v>105</v>
      </c>
      <c r="H391" t="s">
        <v>12</v>
      </c>
      <c r="I391" t="s">
        <v>13</v>
      </c>
      <c r="J391" t="s">
        <v>15</v>
      </c>
      <c r="K391">
        <v>31</v>
      </c>
    </row>
    <row r="392" spans="1:11" x14ac:dyDescent="0.25">
      <c r="A392" t="s">
        <v>37</v>
      </c>
      <c r="B392" t="s">
        <v>93</v>
      </c>
      <c r="C392" t="s">
        <v>101</v>
      </c>
      <c r="D392">
        <v>108</v>
      </c>
      <c r="E392" t="s">
        <v>107</v>
      </c>
      <c r="F392">
        <v>81</v>
      </c>
      <c r="G392" t="s">
        <v>108</v>
      </c>
      <c r="H392" t="s">
        <v>12</v>
      </c>
      <c r="I392" t="s">
        <v>13</v>
      </c>
      <c r="J392" t="s">
        <v>14</v>
      </c>
      <c r="K392">
        <v>3</v>
      </c>
    </row>
    <row r="393" spans="1:11" x14ac:dyDescent="0.25">
      <c r="A393" t="s">
        <v>37</v>
      </c>
      <c r="B393" t="s">
        <v>93</v>
      </c>
      <c r="C393" t="s">
        <v>101</v>
      </c>
      <c r="D393">
        <v>108</v>
      </c>
      <c r="E393" t="s">
        <v>107</v>
      </c>
      <c r="F393">
        <v>204</v>
      </c>
      <c r="G393" t="s">
        <v>109</v>
      </c>
      <c r="H393" t="s">
        <v>23</v>
      </c>
      <c r="I393" t="s">
        <v>24</v>
      </c>
      <c r="J393" t="s">
        <v>14</v>
      </c>
      <c r="K393">
        <v>3</v>
      </c>
    </row>
    <row r="394" spans="1:11" x14ac:dyDescent="0.25">
      <c r="A394" t="s">
        <v>37</v>
      </c>
      <c r="B394" t="s">
        <v>93</v>
      </c>
      <c r="C394" t="s">
        <v>101</v>
      </c>
      <c r="D394">
        <v>108</v>
      </c>
      <c r="E394" t="s">
        <v>107</v>
      </c>
      <c r="F394">
        <v>204</v>
      </c>
      <c r="G394" t="s">
        <v>109</v>
      </c>
      <c r="H394" t="s">
        <v>23</v>
      </c>
      <c r="I394" t="s">
        <v>24</v>
      </c>
      <c r="J394" t="s">
        <v>15</v>
      </c>
      <c r="K394">
        <v>5</v>
      </c>
    </row>
    <row r="395" spans="1:11" x14ac:dyDescent="0.25">
      <c r="A395" t="s">
        <v>37</v>
      </c>
      <c r="B395" t="s">
        <v>93</v>
      </c>
      <c r="C395" t="s">
        <v>101</v>
      </c>
      <c r="D395">
        <v>108</v>
      </c>
      <c r="E395" t="s">
        <v>107</v>
      </c>
      <c r="F395">
        <v>204</v>
      </c>
      <c r="G395" t="s">
        <v>109</v>
      </c>
      <c r="H395" t="s">
        <v>23</v>
      </c>
      <c r="I395" t="s">
        <v>24</v>
      </c>
      <c r="J395" t="s">
        <v>15</v>
      </c>
      <c r="K395">
        <v>3</v>
      </c>
    </row>
    <row r="396" spans="1:11" x14ac:dyDescent="0.25">
      <c r="A396" t="s">
        <v>37</v>
      </c>
      <c r="B396" t="s">
        <v>93</v>
      </c>
      <c r="C396" t="s">
        <v>101</v>
      </c>
      <c r="D396">
        <v>108</v>
      </c>
      <c r="E396" t="s">
        <v>107</v>
      </c>
      <c r="F396">
        <v>205</v>
      </c>
      <c r="G396" t="s">
        <v>110</v>
      </c>
      <c r="H396" t="s">
        <v>12</v>
      </c>
      <c r="I396" t="s">
        <v>13</v>
      </c>
      <c r="J396" t="s">
        <v>14</v>
      </c>
      <c r="K396">
        <v>29</v>
      </c>
    </row>
    <row r="397" spans="1:11" x14ac:dyDescent="0.25">
      <c r="A397" t="s">
        <v>37</v>
      </c>
      <c r="B397" t="s">
        <v>93</v>
      </c>
      <c r="C397" t="s">
        <v>101</v>
      </c>
      <c r="D397">
        <v>108</v>
      </c>
      <c r="E397" t="s">
        <v>107</v>
      </c>
      <c r="F397">
        <v>205</v>
      </c>
      <c r="G397" t="s">
        <v>110</v>
      </c>
      <c r="H397" t="s">
        <v>12</v>
      </c>
      <c r="I397" t="s">
        <v>13</v>
      </c>
      <c r="J397" t="s">
        <v>15</v>
      </c>
      <c r="K397">
        <v>25</v>
      </c>
    </row>
    <row r="398" spans="1:11" x14ac:dyDescent="0.25">
      <c r="A398" t="s">
        <v>37</v>
      </c>
      <c r="B398" t="s">
        <v>93</v>
      </c>
      <c r="C398" t="s">
        <v>101</v>
      </c>
      <c r="D398">
        <v>108</v>
      </c>
      <c r="E398" t="s">
        <v>107</v>
      </c>
      <c r="F398">
        <v>206</v>
      </c>
      <c r="G398" t="s">
        <v>111</v>
      </c>
      <c r="H398" t="s">
        <v>12</v>
      </c>
      <c r="I398" t="s">
        <v>13</v>
      </c>
      <c r="J398" t="s">
        <v>14</v>
      </c>
      <c r="K398">
        <v>2</v>
      </c>
    </row>
    <row r="399" spans="1:11" x14ac:dyDescent="0.25">
      <c r="A399" t="s">
        <v>37</v>
      </c>
      <c r="B399" t="s">
        <v>93</v>
      </c>
      <c r="C399" t="s">
        <v>101</v>
      </c>
      <c r="D399">
        <v>108</v>
      </c>
      <c r="E399" t="s">
        <v>107</v>
      </c>
      <c r="F399">
        <v>260</v>
      </c>
      <c r="G399" t="s">
        <v>112</v>
      </c>
      <c r="H399" t="s">
        <v>12</v>
      </c>
      <c r="I399" t="s">
        <v>13</v>
      </c>
      <c r="J399" t="s">
        <v>14</v>
      </c>
      <c r="K399">
        <v>27</v>
      </c>
    </row>
    <row r="400" spans="1:11" x14ac:dyDescent="0.25">
      <c r="A400" t="s">
        <v>37</v>
      </c>
      <c r="B400" t="s">
        <v>93</v>
      </c>
      <c r="C400" t="s">
        <v>101</v>
      </c>
      <c r="D400">
        <v>108</v>
      </c>
      <c r="E400" t="s">
        <v>107</v>
      </c>
      <c r="F400">
        <v>260</v>
      </c>
      <c r="G400" t="s">
        <v>112</v>
      </c>
      <c r="H400" t="s">
        <v>12</v>
      </c>
      <c r="I400" t="s">
        <v>13</v>
      </c>
      <c r="J400" t="s">
        <v>15</v>
      </c>
      <c r="K400">
        <v>31</v>
      </c>
    </row>
    <row r="401" spans="1:11" x14ac:dyDescent="0.25">
      <c r="A401" t="s">
        <v>37</v>
      </c>
      <c r="B401" t="s">
        <v>93</v>
      </c>
      <c r="C401" t="s">
        <v>101</v>
      </c>
      <c r="D401">
        <v>174</v>
      </c>
      <c r="E401" t="s">
        <v>175</v>
      </c>
      <c r="F401">
        <v>441</v>
      </c>
      <c r="G401" t="s">
        <v>175</v>
      </c>
      <c r="H401" t="s">
        <v>23</v>
      </c>
      <c r="I401" t="s">
        <v>24</v>
      </c>
      <c r="J401" t="s">
        <v>14</v>
      </c>
      <c r="K401">
        <v>32</v>
      </c>
    </row>
    <row r="402" spans="1:11" x14ac:dyDescent="0.25">
      <c r="A402" t="s">
        <v>37</v>
      </c>
      <c r="B402" t="s">
        <v>93</v>
      </c>
      <c r="C402" t="s">
        <v>101</v>
      </c>
      <c r="D402">
        <v>174</v>
      </c>
      <c r="E402" t="s">
        <v>175</v>
      </c>
      <c r="F402">
        <v>441</v>
      </c>
      <c r="G402" t="s">
        <v>175</v>
      </c>
      <c r="H402" t="s">
        <v>23</v>
      </c>
      <c r="I402" t="s">
        <v>24</v>
      </c>
      <c r="J402" t="s">
        <v>15</v>
      </c>
      <c r="K402">
        <v>27</v>
      </c>
    </row>
    <row r="403" spans="1:11" x14ac:dyDescent="0.25">
      <c r="A403" t="s">
        <v>37</v>
      </c>
      <c r="B403" t="s">
        <v>93</v>
      </c>
      <c r="C403" t="s">
        <v>101</v>
      </c>
      <c r="D403">
        <v>174</v>
      </c>
      <c r="E403" t="s">
        <v>175</v>
      </c>
      <c r="F403">
        <v>441</v>
      </c>
      <c r="G403" t="s">
        <v>175</v>
      </c>
      <c r="H403" t="s">
        <v>23</v>
      </c>
      <c r="I403" t="s">
        <v>24</v>
      </c>
      <c r="J403" t="s">
        <v>15</v>
      </c>
      <c r="K403">
        <v>1</v>
      </c>
    </row>
    <row r="404" spans="1:11" x14ac:dyDescent="0.25">
      <c r="A404" t="s">
        <v>37</v>
      </c>
      <c r="B404" t="s">
        <v>93</v>
      </c>
      <c r="C404" t="s">
        <v>101</v>
      </c>
      <c r="D404">
        <v>504</v>
      </c>
      <c r="E404" t="s">
        <v>405</v>
      </c>
      <c r="F404">
        <v>1584</v>
      </c>
      <c r="G404" t="s">
        <v>405</v>
      </c>
      <c r="H404" t="s">
        <v>23</v>
      </c>
      <c r="I404" t="s">
        <v>351</v>
      </c>
      <c r="J404" t="s">
        <v>14</v>
      </c>
      <c r="K404">
        <v>8</v>
      </c>
    </row>
    <row r="405" spans="1:11" x14ac:dyDescent="0.25">
      <c r="A405" t="s">
        <v>37</v>
      </c>
      <c r="B405" t="s">
        <v>93</v>
      </c>
      <c r="C405" t="s">
        <v>101</v>
      </c>
      <c r="D405">
        <v>504</v>
      </c>
      <c r="E405" t="s">
        <v>405</v>
      </c>
      <c r="F405">
        <v>1584</v>
      </c>
      <c r="G405" t="s">
        <v>405</v>
      </c>
      <c r="H405" t="s">
        <v>23</v>
      </c>
      <c r="I405" t="s">
        <v>351</v>
      </c>
      <c r="J405" t="s">
        <v>15</v>
      </c>
      <c r="K405">
        <v>6</v>
      </c>
    </row>
    <row r="406" spans="1:11" x14ac:dyDescent="0.25">
      <c r="A406" t="s">
        <v>37</v>
      </c>
      <c r="B406" t="s">
        <v>93</v>
      </c>
      <c r="C406" t="s">
        <v>101</v>
      </c>
      <c r="D406">
        <v>827</v>
      </c>
      <c r="E406" t="s">
        <v>106</v>
      </c>
      <c r="F406">
        <v>112</v>
      </c>
      <c r="G406" t="s">
        <v>101</v>
      </c>
      <c r="H406" t="s">
        <v>23</v>
      </c>
      <c r="I406" t="s">
        <v>68</v>
      </c>
      <c r="J406" t="s">
        <v>14</v>
      </c>
      <c r="K406">
        <v>4</v>
      </c>
    </row>
    <row r="407" spans="1:11" x14ac:dyDescent="0.25">
      <c r="A407" t="s">
        <v>37</v>
      </c>
      <c r="B407" t="s">
        <v>93</v>
      </c>
      <c r="C407" t="s">
        <v>101</v>
      </c>
      <c r="D407">
        <v>827</v>
      </c>
      <c r="E407" t="s">
        <v>106</v>
      </c>
      <c r="F407">
        <v>112</v>
      </c>
      <c r="G407" t="s">
        <v>101</v>
      </c>
      <c r="H407" t="s">
        <v>23</v>
      </c>
      <c r="I407" t="s">
        <v>68</v>
      </c>
      <c r="J407" t="s">
        <v>14</v>
      </c>
      <c r="K407">
        <v>1</v>
      </c>
    </row>
    <row r="408" spans="1:11" x14ac:dyDescent="0.25">
      <c r="A408" t="s">
        <v>37</v>
      </c>
      <c r="B408" t="s">
        <v>93</v>
      </c>
      <c r="C408" t="s">
        <v>101</v>
      </c>
      <c r="D408">
        <v>827</v>
      </c>
      <c r="E408" t="s">
        <v>106</v>
      </c>
      <c r="F408">
        <v>112</v>
      </c>
      <c r="G408" t="s">
        <v>101</v>
      </c>
      <c r="H408" t="s">
        <v>23</v>
      </c>
      <c r="I408" t="s">
        <v>68</v>
      </c>
      <c r="J408" t="s">
        <v>15</v>
      </c>
      <c r="K408">
        <v>5</v>
      </c>
    </row>
    <row r="409" spans="1:11" x14ac:dyDescent="0.25">
      <c r="A409" t="s">
        <v>37</v>
      </c>
      <c r="B409" t="s">
        <v>93</v>
      </c>
      <c r="C409" t="s">
        <v>101</v>
      </c>
      <c r="D409">
        <v>827</v>
      </c>
      <c r="E409" t="s">
        <v>106</v>
      </c>
      <c r="F409">
        <v>112</v>
      </c>
      <c r="G409" t="s">
        <v>101</v>
      </c>
      <c r="H409" t="s">
        <v>23</v>
      </c>
      <c r="I409" t="s">
        <v>68</v>
      </c>
      <c r="J409" t="s">
        <v>15</v>
      </c>
      <c r="K409">
        <v>2</v>
      </c>
    </row>
    <row r="410" spans="1:11" x14ac:dyDescent="0.25">
      <c r="A410" t="s">
        <v>37</v>
      </c>
      <c r="B410" t="s">
        <v>93</v>
      </c>
      <c r="C410" t="s">
        <v>656</v>
      </c>
      <c r="D410">
        <v>352</v>
      </c>
      <c r="E410" t="s">
        <v>42</v>
      </c>
      <c r="F410">
        <v>1639</v>
      </c>
      <c r="G410" t="s">
        <v>42</v>
      </c>
      <c r="H410" t="s">
        <v>23</v>
      </c>
      <c r="I410" t="s">
        <v>13</v>
      </c>
      <c r="J410" t="s">
        <v>14</v>
      </c>
      <c r="K410">
        <v>11</v>
      </c>
    </row>
    <row r="411" spans="1:11" x14ac:dyDescent="0.25">
      <c r="A411" t="s">
        <v>37</v>
      </c>
      <c r="B411" t="s">
        <v>93</v>
      </c>
      <c r="C411" t="s">
        <v>656</v>
      </c>
      <c r="D411">
        <v>352</v>
      </c>
      <c r="E411" t="s">
        <v>42</v>
      </c>
      <c r="F411">
        <v>1639</v>
      </c>
      <c r="G411" t="s">
        <v>42</v>
      </c>
      <c r="H411" t="s">
        <v>23</v>
      </c>
      <c r="I411" t="s">
        <v>13</v>
      </c>
      <c r="J411" t="s">
        <v>14</v>
      </c>
      <c r="K411">
        <v>1</v>
      </c>
    </row>
    <row r="412" spans="1:11" x14ac:dyDescent="0.25">
      <c r="A412" t="s">
        <v>37</v>
      </c>
      <c r="B412" t="s">
        <v>93</v>
      </c>
      <c r="C412" t="s">
        <v>656</v>
      </c>
      <c r="D412">
        <v>352</v>
      </c>
      <c r="E412" t="s">
        <v>42</v>
      </c>
      <c r="F412">
        <v>1639</v>
      </c>
      <c r="G412" t="s">
        <v>42</v>
      </c>
      <c r="H412" t="s">
        <v>23</v>
      </c>
      <c r="I412" t="s">
        <v>13</v>
      </c>
      <c r="J412" t="s">
        <v>15</v>
      </c>
      <c r="K412">
        <v>5</v>
      </c>
    </row>
    <row r="413" spans="1:11" x14ac:dyDescent="0.25">
      <c r="A413" t="s">
        <v>37</v>
      </c>
      <c r="B413" t="s">
        <v>93</v>
      </c>
      <c r="C413" t="s">
        <v>113</v>
      </c>
      <c r="D413">
        <v>27</v>
      </c>
      <c r="E413" t="s">
        <v>114</v>
      </c>
      <c r="F413">
        <v>1175</v>
      </c>
      <c r="G413" t="s">
        <v>174</v>
      </c>
      <c r="H413" t="s">
        <v>12</v>
      </c>
      <c r="I413" t="s">
        <v>13</v>
      </c>
      <c r="J413" t="s">
        <v>14</v>
      </c>
      <c r="K413">
        <v>5</v>
      </c>
    </row>
    <row r="414" spans="1:11" x14ac:dyDescent="0.25">
      <c r="A414" t="s">
        <v>37</v>
      </c>
      <c r="B414" t="s">
        <v>93</v>
      </c>
      <c r="C414" t="s">
        <v>113</v>
      </c>
      <c r="D414">
        <v>27</v>
      </c>
      <c r="E414" t="s">
        <v>114</v>
      </c>
      <c r="F414">
        <v>1175</v>
      </c>
      <c r="G414" t="s">
        <v>174</v>
      </c>
      <c r="H414" t="s">
        <v>12</v>
      </c>
      <c r="I414" t="s">
        <v>13</v>
      </c>
      <c r="J414" t="s">
        <v>14</v>
      </c>
      <c r="K414">
        <v>9</v>
      </c>
    </row>
    <row r="415" spans="1:11" x14ac:dyDescent="0.25">
      <c r="A415" t="s">
        <v>37</v>
      </c>
      <c r="B415" t="s">
        <v>93</v>
      </c>
      <c r="C415" t="s">
        <v>113</v>
      </c>
      <c r="D415">
        <v>27</v>
      </c>
      <c r="E415" t="s">
        <v>114</v>
      </c>
      <c r="F415">
        <v>1175</v>
      </c>
      <c r="G415" t="s">
        <v>174</v>
      </c>
      <c r="H415" t="s">
        <v>12</v>
      </c>
      <c r="I415" t="s">
        <v>13</v>
      </c>
      <c r="J415" t="s">
        <v>15</v>
      </c>
      <c r="K415">
        <v>4</v>
      </c>
    </row>
    <row r="416" spans="1:11" x14ac:dyDescent="0.25">
      <c r="A416" t="s">
        <v>37</v>
      </c>
      <c r="B416" t="s">
        <v>93</v>
      </c>
      <c r="C416" t="s">
        <v>113</v>
      </c>
      <c r="D416">
        <v>27</v>
      </c>
      <c r="E416" t="s">
        <v>114</v>
      </c>
      <c r="F416">
        <v>1175</v>
      </c>
      <c r="G416" t="s">
        <v>174</v>
      </c>
      <c r="H416" t="s">
        <v>12</v>
      </c>
      <c r="I416" t="s">
        <v>13</v>
      </c>
      <c r="J416" t="s">
        <v>15</v>
      </c>
      <c r="K416">
        <v>6</v>
      </c>
    </row>
    <row r="417" spans="1:11" x14ac:dyDescent="0.25">
      <c r="A417" t="s">
        <v>37</v>
      </c>
      <c r="B417" t="s">
        <v>93</v>
      </c>
      <c r="C417" t="s">
        <v>113</v>
      </c>
      <c r="D417">
        <v>27</v>
      </c>
      <c r="E417" t="s">
        <v>114</v>
      </c>
      <c r="F417">
        <v>1176</v>
      </c>
      <c r="G417" t="s">
        <v>115</v>
      </c>
      <c r="H417" t="s">
        <v>12</v>
      </c>
      <c r="I417" t="s">
        <v>13</v>
      </c>
      <c r="J417" t="s">
        <v>14</v>
      </c>
      <c r="K417">
        <v>7</v>
      </c>
    </row>
    <row r="418" spans="1:11" x14ac:dyDescent="0.25">
      <c r="A418" t="s">
        <v>37</v>
      </c>
      <c r="B418" t="s">
        <v>93</v>
      </c>
      <c r="C418" t="s">
        <v>113</v>
      </c>
      <c r="D418">
        <v>27</v>
      </c>
      <c r="E418" t="s">
        <v>114</v>
      </c>
      <c r="F418">
        <v>1176</v>
      </c>
      <c r="G418" t="s">
        <v>115</v>
      </c>
      <c r="H418" t="s">
        <v>12</v>
      </c>
      <c r="I418" t="s">
        <v>13</v>
      </c>
      <c r="J418" t="s">
        <v>14</v>
      </c>
      <c r="K418">
        <v>13</v>
      </c>
    </row>
    <row r="419" spans="1:11" x14ac:dyDescent="0.25">
      <c r="A419" t="s">
        <v>37</v>
      </c>
      <c r="B419" t="s">
        <v>93</v>
      </c>
      <c r="C419" t="s">
        <v>113</v>
      </c>
      <c r="D419">
        <v>27</v>
      </c>
      <c r="E419" t="s">
        <v>114</v>
      </c>
      <c r="F419">
        <v>1176</v>
      </c>
      <c r="G419" t="s">
        <v>115</v>
      </c>
      <c r="H419" t="s">
        <v>12</v>
      </c>
      <c r="I419" t="s">
        <v>13</v>
      </c>
      <c r="J419" t="s">
        <v>15</v>
      </c>
      <c r="K419">
        <v>2</v>
      </c>
    </row>
    <row r="420" spans="1:11" x14ac:dyDescent="0.25">
      <c r="A420" t="s">
        <v>37</v>
      </c>
      <c r="B420" t="s">
        <v>93</v>
      </c>
      <c r="C420" t="s">
        <v>113</v>
      </c>
      <c r="D420">
        <v>27</v>
      </c>
      <c r="E420" t="s">
        <v>114</v>
      </c>
      <c r="F420">
        <v>1176</v>
      </c>
      <c r="G420" t="s">
        <v>115</v>
      </c>
      <c r="H420" t="s">
        <v>12</v>
      </c>
      <c r="I420" t="s">
        <v>13</v>
      </c>
      <c r="J420" t="s">
        <v>15</v>
      </c>
      <c r="K420">
        <v>15</v>
      </c>
    </row>
    <row r="421" spans="1:11" x14ac:dyDescent="0.25">
      <c r="A421" t="s">
        <v>37</v>
      </c>
      <c r="B421" t="s">
        <v>93</v>
      </c>
      <c r="C421" t="s">
        <v>116</v>
      </c>
      <c r="D421">
        <v>81</v>
      </c>
      <c r="E421" t="s">
        <v>132</v>
      </c>
      <c r="F421">
        <v>694</v>
      </c>
      <c r="G421" t="s">
        <v>133</v>
      </c>
      <c r="H421" t="s">
        <v>12</v>
      </c>
      <c r="I421" t="s">
        <v>13</v>
      </c>
      <c r="J421" t="s">
        <v>14</v>
      </c>
      <c r="K421">
        <v>2</v>
      </c>
    </row>
    <row r="422" spans="1:11" x14ac:dyDescent="0.25">
      <c r="A422" t="s">
        <v>37</v>
      </c>
      <c r="B422" t="s">
        <v>93</v>
      </c>
      <c r="C422" t="s">
        <v>116</v>
      </c>
      <c r="D422">
        <v>81</v>
      </c>
      <c r="E422" t="s">
        <v>132</v>
      </c>
      <c r="F422">
        <v>694</v>
      </c>
      <c r="G422" t="s">
        <v>133</v>
      </c>
      <c r="H422" t="s">
        <v>12</v>
      </c>
      <c r="I422" t="s">
        <v>13</v>
      </c>
      <c r="J422" t="s">
        <v>14</v>
      </c>
      <c r="K422">
        <v>10</v>
      </c>
    </row>
    <row r="423" spans="1:11" x14ac:dyDescent="0.25">
      <c r="A423" t="s">
        <v>37</v>
      </c>
      <c r="B423" t="s">
        <v>93</v>
      </c>
      <c r="C423" t="s">
        <v>116</v>
      </c>
      <c r="D423">
        <v>81</v>
      </c>
      <c r="E423" t="s">
        <v>132</v>
      </c>
      <c r="F423">
        <v>694</v>
      </c>
      <c r="G423" t="s">
        <v>133</v>
      </c>
      <c r="H423" t="s">
        <v>12</v>
      </c>
      <c r="I423" t="s">
        <v>13</v>
      </c>
      <c r="J423" t="s">
        <v>15</v>
      </c>
      <c r="K423">
        <v>1</v>
      </c>
    </row>
    <row r="424" spans="1:11" x14ac:dyDescent="0.25">
      <c r="A424" t="s">
        <v>37</v>
      </c>
      <c r="B424" t="s">
        <v>93</v>
      </c>
      <c r="C424" t="s">
        <v>116</v>
      </c>
      <c r="D424">
        <v>81</v>
      </c>
      <c r="E424" t="s">
        <v>132</v>
      </c>
      <c r="F424">
        <v>694</v>
      </c>
      <c r="G424" t="s">
        <v>133</v>
      </c>
      <c r="H424" t="s">
        <v>12</v>
      </c>
      <c r="I424" t="s">
        <v>13</v>
      </c>
      <c r="J424" t="s">
        <v>15</v>
      </c>
      <c r="K424">
        <v>19</v>
      </c>
    </row>
    <row r="425" spans="1:11" x14ac:dyDescent="0.25">
      <c r="A425" t="s">
        <v>37</v>
      </c>
      <c r="B425" t="s">
        <v>93</v>
      </c>
      <c r="C425" t="s">
        <v>116</v>
      </c>
      <c r="D425">
        <v>81</v>
      </c>
      <c r="E425" t="s">
        <v>132</v>
      </c>
      <c r="F425">
        <v>695</v>
      </c>
      <c r="G425" t="s">
        <v>103</v>
      </c>
      <c r="H425" t="s">
        <v>12</v>
      </c>
      <c r="I425" t="s">
        <v>13</v>
      </c>
      <c r="J425" t="s">
        <v>14</v>
      </c>
      <c r="K425">
        <v>46</v>
      </c>
    </row>
    <row r="426" spans="1:11" x14ac:dyDescent="0.25">
      <c r="A426" t="s">
        <v>37</v>
      </c>
      <c r="B426" t="s">
        <v>93</v>
      </c>
      <c r="C426" t="s">
        <v>116</v>
      </c>
      <c r="D426">
        <v>81</v>
      </c>
      <c r="E426" t="s">
        <v>132</v>
      </c>
      <c r="F426">
        <v>695</v>
      </c>
      <c r="G426" t="s">
        <v>103</v>
      </c>
      <c r="H426" t="s">
        <v>12</v>
      </c>
      <c r="I426" t="s">
        <v>13</v>
      </c>
      <c r="J426" t="s">
        <v>15</v>
      </c>
      <c r="K426">
        <v>44</v>
      </c>
    </row>
    <row r="427" spans="1:11" x14ac:dyDescent="0.25">
      <c r="A427" t="s">
        <v>37</v>
      </c>
      <c r="B427" t="s">
        <v>93</v>
      </c>
      <c r="C427" t="s">
        <v>116</v>
      </c>
      <c r="D427">
        <v>81</v>
      </c>
      <c r="E427" t="s">
        <v>132</v>
      </c>
      <c r="F427">
        <v>695</v>
      </c>
      <c r="G427" t="s">
        <v>103</v>
      </c>
      <c r="H427" t="s">
        <v>12</v>
      </c>
      <c r="I427" t="s">
        <v>13</v>
      </c>
      <c r="J427" t="s">
        <v>15</v>
      </c>
      <c r="K427">
        <v>1</v>
      </c>
    </row>
    <row r="428" spans="1:11" x14ac:dyDescent="0.25">
      <c r="A428" t="s">
        <v>37</v>
      </c>
      <c r="B428" t="s">
        <v>93</v>
      </c>
      <c r="C428" t="s">
        <v>116</v>
      </c>
      <c r="D428">
        <v>82</v>
      </c>
      <c r="E428" t="s">
        <v>127</v>
      </c>
      <c r="F428">
        <v>86</v>
      </c>
      <c r="G428" t="s">
        <v>127</v>
      </c>
      <c r="H428" t="s">
        <v>12</v>
      </c>
      <c r="I428" t="s">
        <v>13</v>
      </c>
      <c r="J428" t="s">
        <v>14</v>
      </c>
      <c r="K428">
        <v>16</v>
      </c>
    </row>
    <row r="429" spans="1:11" x14ac:dyDescent="0.25">
      <c r="A429" t="s">
        <v>37</v>
      </c>
      <c r="B429" t="s">
        <v>93</v>
      </c>
      <c r="C429" t="s">
        <v>116</v>
      </c>
      <c r="D429">
        <v>82</v>
      </c>
      <c r="E429" t="s">
        <v>127</v>
      </c>
      <c r="F429">
        <v>86</v>
      </c>
      <c r="G429" t="s">
        <v>127</v>
      </c>
      <c r="H429" t="s">
        <v>12</v>
      </c>
      <c r="I429" t="s">
        <v>13</v>
      </c>
      <c r="J429" t="s">
        <v>15</v>
      </c>
      <c r="K429">
        <v>19</v>
      </c>
    </row>
    <row r="430" spans="1:11" x14ac:dyDescent="0.25">
      <c r="A430" t="s">
        <v>37</v>
      </c>
      <c r="B430" t="s">
        <v>93</v>
      </c>
      <c r="C430" t="s">
        <v>116</v>
      </c>
      <c r="D430">
        <v>82</v>
      </c>
      <c r="E430" t="s">
        <v>127</v>
      </c>
      <c r="F430">
        <v>344</v>
      </c>
      <c r="G430" t="s">
        <v>414</v>
      </c>
      <c r="H430" t="s">
        <v>12</v>
      </c>
      <c r="I430" t="s">
        <v>13</v>
      </c>
      <c r="J430" t="s">
        <v>14</v>
      </c>
      <c r="K430">
        <v>45</v>
      </c>
    </row>
    <row r="431" spans="1:11" x14ac:dyDescent="0.25">
      <c r="A431" t="s">
        <v>37</v>
      </c>
      <c r="B431" t="s">
        <v>93</v>
      </c>
      <c r="C431" t="s">
        <v>116</v>
      </c>
      <c r="D431">
        <v>82</v>
      </c>
      <c r="E431" t="s">
        <v>127</v>
      </c>
      <c r="F431">
        <v>344</v>
      </c>
      <c r="G431" t="s">
        <v>414</v>
      </c>
      <c r="H431" t="s">
        <v>12</v>
      </c>
      <c r="I431" t="s">
        <v>13</v>
      </c>
      <c r="J431" t="s">
        <v>15</v>
      </c>
      <c r="K431">
        <v>32</v>
      </c>
    </row>
    <row r="432" spans="1:11" x14ac:dyDescent="0.25">
      <c r="A432" t="s">
        <v>37</v>
      </c>
      <c r="B432" t="s">
        <v>93</v>
      </c>
      <c r="C432" t="s">
        <v>116</v>
      </c>
      <c r="D432">
        <v>82</v>
      </c>
      <c r="E432" t="s">
        <v>127</v>
      </c>
      <c r="F432">
        <v>346</v>
      </c>
      <c r="G432" t="s">
        <v>415</v>
      </c>
      <c r="H432" t="s">
        <v>12</v>
      </c>
      <c r="I432" t="s">
        <v>13</v>
      </c>
      <c r="J432" t="s">
        <v>14</v>
      </c>
      <c r="K432">
        <v>32</v>
      </c>
    </row>
    <row r="433" spans="1:11" x14ac:dyDescent="0.25">
      <c r="A433" t="s">
        <v>37</v>
      </c>
      <c r="B433" t="s">
        <v>93</v>
      </c>
      <c r="C433" t="s">
        <v>116</v>
      </c>
      <c r="D433">
        <v>82</v>
      </c>
      <c r="E433" t="s">
        <v>127</v>
      </c>
      <c r="F433">
        <v>346</v>
      </c>
      <c r="G433" t="s">
        <v>415</v>
      </c>
      <c r="H433" t="s">
        <v>12</v>
      </c>
      <c r="I433" t="s">
        <v>13</v>
      </c>
      <c r="J433" t="s">
        <v>15</v>
      </c>
      <c r="K433">
        <v>27</v>
      </c>
    </row>
    <row r="434" spans="1:11" x14ac:dyDescent="0.25">
      <c r="A434" t="s">
        <v>37</v>
      </c>
      <c r="B434" t="s">
        <v>93</v>
      </c>
      <c r="C434" t="s">
        <v>116</v>
      </c>
      <c r="D434">
        <v>82</v>
      </c>
      <c r="E434" t="s">
        <v>127</v>
      </c>
      <c r="F434">
        <v>347</v>
      </c>
      <c r="G434" t="s">
        <v>307</v>
      </c>
      <c r="H434" t="s">
        <v>12</v>
      </c>
      <c r="I434" t="s">
        <v>13</v>
      </c>
      <c r="J434" t="s">
        <v>14</v>
      </c>
      <c r="K434">
        <v>32</v>
      </c>
    </row>
    <row r="435" spans="1:11" x14ac:dyDescent="0.25">
      <c r="A435" t="s">
        <v>37</v>
      </c>
      <c r="B435" t="s">
        <v>93</v>
      </c>
      <c r="C435" t="s">
        <v>116</v>
      </c>
      <c r="D435">
        <v>82</v>
      </c>
      <c r="E435" t="s">
        <v>127</v>
      </c>
      <c r="F435">
        <v>347</v>
      </c>
      <c r="G435" t="s">
        <v>307</v>
      </c>
      <c r="H435" t="s">
        <v>12</v>
      </c>
      <c r="I435" t="s">
        <v>13</v>
      </c>
      <c r="J435" t="s">
        <v>15</v>
      </c>
      <c r="K435">
        <v>37</v>
      </c>
    </row>
    <row r="436" spans="1:11" x14ac:dyDescent="0.25">
      <c r="A436" t="s">
        <v>37</v>
      </c>
      <c r="B436" t="s">
        <v>93</v>
      </c>
      <c r="C436" t="s">
        <v>116</v>
      </c>
      <c r="D436">
        <v>83</v>
      </c>
      <c r="E436" t="s">
        <v>128</v>
      </c>
      <c r="F436">
        <v>185</v>
      </c>
      <c r="G436" t="s">
        <v>129</v>
      </c>
      <c r="H436" t="s">
        <v>12</v>
      </c>
      <c r="I436" t="s">
        <v>13</v>
      </c>
      <c r="J436" t="s">
        <v>14</v>
      </c>
      <c r="K436">
        <v>41</v>
      </c>
    </row>
    <row r="437" spans="1:11" x14ac:dyDescent="0.25">
      <c r="A437" t="s">
        <v>37</v>
      </c>
      <c r="B437" t="s">
        <v>93</v>
      </c>
      <c r="C437" t="s">
        <v>116</v>
      </c>
      <c r="D437">
        <v>83</v>
      </c>
      <c r="E437" t="s">
        <v>128</v>
      </c>
      <c r="F437">
        <v>185</v>
      </c>
      <c r="G437" t="s">
        <v>129</v>
      </c>
      <c r="H437" t="s">
        <v>12</v>
      </c>
      <c r="I437" t="s">
        <v>13</v>
      </c>
      <c r="J437" t="s">
        <v>14</v>
      </c>
      <c r="K437">
        <v>1</v>
      </c>
    </row>
    <row r="438" spans="1:11" x14ac:dyDescent="0.25">
      <c r="A438" t="s">
        <v>37</v>
      </c>
      <c r="B438" t="s">
        <v>93</v>
      </c>
      <c r="C438" t="s">
        <v>116</v>
      </c>
      <c r="D438">
        <v>83</v>
      </c>
      <c r="E438" t="s">
        <v>128</v>
      </c>
      <c r="F438">
        <v>185</v>
      </c>
      <c r="G438" t="s">
        <v>129</v>
      </c>
      <c r="H438" t="s">
        <v>12</v>
      </c>
      <c r="I438" t="s">
        <v>13</v>
      </c>
      <c r="J438" t="s">
        <v>15</v>
      </c>
      <c r="K438">
        <v>52</v>
      </c>
    </row>
    <row r="439" spans="1:11" x14ac:dyDescent="0.25">
      <c r="A439" t="s">
        <v>37</v>
      </c>
      <c r="B439" t="s">
        <v>93</v>
      </c>
      <c r="C439" t="s">
        <v>116</v>
      </c>
      <c r="D439">
        <v>83</v>
      </c>
      <c r="E439" t="s">
        <v>128</v>
      </c>
      <c r="F439">
        <v>185</v>
      </c>
      <c r="G439" t="s">
        <v>129</v>
      </c>
      <c r="H439" t="s">
        <v>12</v>
      </c>
      <c r="I439" t="s">
        <v>13</v>
      </c>
      <c r="J439" t="s">
        <v>15</v>
      </c>
      <c r="K439">
        <v>4</v>
      </c>
    </row>
    <row r="440" spans="1:11" x14ac:dyDescent="0.25">
      <c r="A440" t="s">
        <v>37</v>
      </c>
      <c r="B440" t="s">
        <v>93</v>
      </c>
      <c r="C440" t="s">
        <v>116</v>
      </c>
      <c r="D440">
        <v>84</v>
      </c>
      <c r="E440" t="s">
        <v>118</v>
      </c>
      <c r="F440">
        <v>5</v>
      </c>
      <c r="G440" t="s">
        <v>118</v>
      </c>
      <c r="H440" t="s">
        <v>23</v>
      </c>
      <c r="I440" t="s">
        <v>24</v>
      </c>
      <c r="J440" t="s">
        <v>15</v>
      </c>
      <c r="K440">
        <v>1</v>
      </c>
    </row>
    <row r="441" spans="1:11" x14ac:dyDescent="0.25">
      <c r="A441" t="s">
        <v>37</v>
      </c>
      <c r="B441" t="s">
        <v>93</v>
      </c>
      <c r="C441" t="s">
        <v>116</v>
      </c>
      <c r="D441">
        <v>84</v>
      </c>
      <c r="E441" t="s">
        <v>118</v>
      </c>
      <c r="F441">
        <v>348</v>
      </c>
      <c r="G441" t="s">
        <v>119</v>
      </c>
      <c r="H441" t="s">
        <v>12</v>
      </c>
      <c r="I441" t="s">
        <v>13</v>
      </c>
      <c r="J441" t="s">
        <v>14</v>
      </c>
      <c r="K441">
        <v>2</v>
      </c>
    </row>
    <row r="442" spans="1:11" x14ac:dyDescent="0.25">
      <c r="A442" t="s">
        <v>37</v>
      </c>
      <c r="B442" t="s">
        <v>93</v>
      </c>
      <c r="C442" t="s">
        <v>116</v>
      </c>
      <c r="D442">
        <v>84</v>
      </c>
      <c r="E442" t="s">
        <v>118</v>
      </c>
      <c r="F442">
        <v>348</v>
      </c>
      <c r="G442" t="s">
        <v>119</v>
      </c>
      <c r="H442" t="s">
        <v>12</v>
      </c>
      <c r="I442" t="s">
        <v>13</v>
      </c>
      <c r="J442" t="s">
        <v>15</v>
      </c>
      <c r="K442">
        <v>3</v>
      </c>
    </row>
    <row r="443" spans="1:11" x14ac:dyDescent="0.25">
      <c r="A443" t="s">
        <v>37</v>
      </c>
      <c r="B443" t="s">
        <v>93</v>
      </c>
      <c r="C443" t="s">
        <v>116</v>
      </c>
      <c r="D443">
        <v>84</v>
      </c>
      <c r="E443" t="s">
        <v>118</v>
      </c>
      <c r="F443">
        <v>349</v>
      </c>
      <c r="G443" t="s">
        <v>120</v>
      </c>
      <c r="H443" t="s">
        <v>12</v>
      </c>
      <c r="I443" t="s">
        <v>13</v>
      </c>
      <c r="J443" t="s">
        <v>14</v>
      </c>
      <c r="K443">
        <v>2</v>
      </c>
    </row>
    <row r="444" spans="1:11" x14ac:dyDescent="0.25">
      <c r="A444" t="s">
        <v>37</v>
      </c>
      <c r="B444" t="s">
        <v>93</v>
      </c>
      <c r="C444" t="s">
        <v>116</v>
      </c>
      <c r="D444">
        <v>84</v>
      </c>
      <c r="E444" t="s">
        <v>118</v>
      </c>
      <c r="F444">
        <v>349</v>
      </c>
      <c r="G444" t="s">
        <v>120</v>
      </c>
      <c r="H444" t="s">
        <v>12</v>
      </c>
      <c r="I444" t="s">
        <v>13</v>
      </c>
      <c r="J444" t="s">
        <v>15</v>
      </c>
      <c r="K444">
        <v>5</v>
      </c>
    </row>
    <row r="445" spans="1:11" x14ac:dyDescent="0.25">
      <c r="A445" t="s">
        <v>37</v>
      </c>
      <c r="B445" t="s">
        <v>93</v>
      </c>
      <c r="C445" t="s">
        <v>116</v>
      </c>
      <c r="D445">
        <v>86</v>
      </c>
      <c r="E445" t="s">
        <v>139</v>
      </c>
      <c r="F445">
        <v>581</v>
      </c>
      <c r="G445" t="s">
        <v>140</v>
      </c>
      <c r="H445" t="s">
        <v>12</v>
      </c>
      <c r="I445" t="s">
        <v>13</v>
      </c>
      <c r="J445" t="s">
        <v>14</v>
      </c>
      <c r="K445">
        <v>4</v>
      </c>
    </row>
    <row r="446" spans="1:11" x14ac:dyDescent="0.25">
      <c r="A446" t="s">
        <v>37</v>
      </c>
      <c r="B446" t="s">
        <v>93</v>
      </c>
      <c r="C446" t="s">
        <v>116</v>
      </c>
      <c r="D446">
        <v>86</v>
      </c>
      <c r="E446" t="s">
        <v>139</v>
      </c>
      <c r="F446">
        <v>581</v>
      </c>
      <c r="G446" t="s">
        <v>140</v>
      </c>
      <c r="H446" t="s">
        <v>12</v>
      </c>
      <c r="I446" t="s">
        <v>13</v>
      </c>
      <c r="J446" t="s">
        <v>15</v>
      </c>
      <c r="K446">
        <v>8</v>
      </c>
    </row>
    <row r="447" spans="1:11" x14ac:dyDescent="0.25">
      <c r="A447" t="s">
        <v>37</v>
      </c>
      <c r="B447" t="s">
        <v>93</v>
      </c>
      <c r="C447" t="s">
        <v>116</v>
      </c>
      <c r="D447">
        <v>86</v>
      </c>
      <c r="E447" t="s">
        <v>139</v>
      </c>
      <c r="F447">
        <v>583</v>
      </c>
      <c r="G447" t="s">
        <v>296</v>
      </c>
      <c r="H447" t="s">
        <v>12</v>
      </c>
      <c r="I447" t="s">
        <v>13</v>
      </c>
      <c r="J447" t="s">
        <v>14</v>
      </c>
      <c r="K447">
        <v>3</v>
      </c>
    </row>
    <row r="448" spans="1:11" x14ac:dyDescent="0.25">
      <c r="A448" t="s">
        <v>37</v>
      </c>
      <c r="B448" t="s">
        <v>93</v>
      </c>
      <c r="C448" t="s">
        <v>116</v>
      </c>
      <c r="D448">
        <v>86</v>
      </c>
      <c r="E448" t="s">
        <v>139</v>
      </c>
      <c r="F448">
        <v>583</v>
      </c>
      <c r="G448" t="s">
        <v>296</v>
      </c>
      <c r="H448" t="s">
        <v>12</v>
      </c>
      <c r="I448" t="s">
        <v>13</v>
      </c>
      <c r="J448" t="s">
        <v>14</v>
      </c>
      <c r="K448">
        <v>1</v>
      </c>
    </row>
    <row r="449" spans="1:11" x14ac:dyDescent="0.25">
      <c r="A449" t="s">
        <v>37</v>
      </c>
      <c r="B449" t="s">
        <v>93</v>
      </c>
      <c r="C449" t="s">
        <v>116</v>
      </c>
      <c r="D449">
        <v>86</v>
      </c>
      <c r="E449" t="s">
        <v>139</v>
      </c>
      <c r="F449">
        <v>583</v>
      </c>
      <c r="G449" t="s">
        <v>296</v>
      </c>
      <c r="H449" t="s">
        <v>12</v>
      </c>
      <c r="I449" t="s">
        <v>13</v>
      </c>
      <c r="J449" t="s">
        <v>15</v>
      </c>
      <c r="K449">
        <v>3</v>
      </c>
    </row>
    <row r="450" spans="1:11" x14ac:dyDescent="0.25">
      <c r="A450" t="s">
        <v>37</v>
      </c>
      <c r="B450" t="s">
        <v>93</v>
      </c>
      <c r="C450" t="s">
        <v>116</v>
      </c>
      <c r="D450">
        <v>86</v>
      </c>
      <c r="E450" t="s">
        <v>139</v>
      </c>
      <c r="F450">
        <v>584</v>
      </c>
      <c r="G450" t="s">
        <v>141</v>
      </c>
      <c r="H450" t="s">
        <v>12</v>
      </c>
      <c r="I450" t="s">
        <v>13</v>
      </c>
      <c r="J450" t="s">
        <v>14</v>
      </c>
      <c r="K450">
        <v>36</v>
      </c>
    </row>
    <row r="451" spans="1:11" x14ac:dyDescent="0.25">
      <c r="A451" t="s">
        <v>37</v>
      </c>
      <c r="B451" t="s">
        <v>93</v>
      </c>
      <c r="C451" t="s">
        <v>116</v>
      </c>
      <c r="D451">
        <v>86</v>
      </c>
      <c r="E451" t="s">
        <v>139</v>
      </c>
      <c r="F451">
        <v>584</v>
      </c>
      <c r="G451" t="s">
        <v>141</v>
      </c>
      <c r="H451" t="s">
        <v>12</v>
      </c>
      <c r="I451" t="s">
        <v>13</v>
      </c>
      <c r="J451" t="s">
        <v>14</v>
      </c>
      <c r="K451">
        <v>1</v>
      </c>
    </row>
    <row r="452" spans="1:11" x14ac:dyDescent="0.25">
      <c r="A452" t="s">
        <v>37</v>
      </c>
      <c r="B452" t="s">
        <v>93</v>
      </c>
      <c r="C452" t="s">
        <v>116</v>
      </c>
      <c r="D452">
        <v>86</v>
      </c>
      <c r="E452" t="s">
        <v>139</v>
      </c>
      <c r="F452">
        <v>584</v>
      </c>
      <c r="G452" t="s">
        <v>141</v>
      </c>
      <c r="H452" t="s">
        <v>12</v>
      </c>
      <c r="I452" t="s">
        <v>13</v>
      </c>
      <c r="J452" t="s">
        <v>15</v>
      </c>
      <c r="K452">
        <v>39</v>
      </c>
    </row>
    <row r="453" spans="1:11" x14ac:dyDescent="0.25">
      <c r="A453" t="s">
        <v>37</v>
      </c>
      <c r="B453" t="s">
        <v>93</v>
      </c>
      <c r="C453" t="s">
        <v>116</v>
      </c>
      <c r="D453">
        <v>86</v>
      </c>
      <c r="E453" t="s">
        <v>139</v>
      </c>
      <c r="F453">
        <v>584</v>
      </c>
      <c r="G453" t="s">
        <v>141</v>
      </c>
      <c r="H453" t="s">
        <v>12</v>
      </c>
      <c r="I453" t="s">
        <v>13</v>
      </c>
      <c r="J453" t="s">
        <v>15</v>
      </c>
      <c r="K453">
        <v>1</v>
      </c>
    </row>
    <row r="454" spans="1:11" x14ac:dyDescent="0.25">
      <c r="A454" t="s">
        <v>37</v>
      </c>
      <c r="B454" t="s">
        <v>93</v>
      </c>
      <c r="C454" t="s">
        <v>116</v>
      </c>
      <c r="D454">
        <v>122</v>
      </c>
      <c r="E454" t="s">
        <v>423</v>
      </c>
      <c r="F454">
        <v>85</v>
      </c>
      <c r="G454" t="s">
        <v>424</v>
      </c>
      <c r="H454" t="s">
        <v>12</v>
      </c>
      <c r="I454" t="s">
        <v>13</v>
      </c>
      <c r="J454" t="s">
        <v>14</v>
      </c>
      <c r="K454">
        <v>32</v>
      </c>
    </row>
    <row r="455" spans="1:11" x14ac:dyDescent="0.25">
      <c r="A455" t="s">
        <v>37</v>
      </c>
      <c r="B455" t="s">
        <v>93</v>
      </c>
      <c r="C455" t="s">
        <v>116</v>
      </c>
      <c r="D455">
        <v>122</v>
      </c>
      <c r="E455" t="s">
        <v>423</v>
      </c>
      <c r="F455">
        <v>85</v>
      </c>
      <c r="G455" t="s">
        <v>424</v>
      </c>
      <c r="H455" t="s">
        <v>12</v>
      </c>
      <c r="I455" t="s">
        <v>13</v>
      </c>
      <c r="J455" t="s">
        <v>15</v>
      </c>
      <c r="K455">
        <v>29</v>
      </c>
    </row>
    <row r="456" spans="1:11" x14ac:dyDescent="0.25">
      <c r="A456" t="s">
        <v>37</v>
      </c>
      <c r="B456" t="s">
        <v>93</v>
      </c>
      <c r="C456" t="s">
        <v>116</v>
      </c>
      <c r="D456">
        <v>122</v>
      </c>
      <c r="E456" t="s">
        <v>423</v>
      </c>
      <c r="F456">
        <v>817</v>
      </c>
      <c r="G456" t="s">
        <v>425</v>
      </c>
      <c r="H456" t="s">
        <v>12</v>
      </c>
      <c r="I456" t="s">
        <v>13</v>
      </c>
      <c r="J456" t="s">
        <v>14</v>
      </c>
      <c r="K456">
        <v>29</v>
      </c>
    </row>
    <row r="457" spans="1:11" x14ac:dyDescent="0.25">
      <c r="A457" t="s">
        <v>37</v>
      </c>
      <c r="B457" t="s">
        <v>93</v>
      </c>
      <c r="C457" t="s">
        <v>116</v>
      </c>
      <c r="D457">
        <v>122</v>
      </c>
      <c r="E457" t="s">
        <v>423</v>
      </c>
      <c r="F457">
        <v>817</v>
      </c>
      <c r="G457" t="s">
        <v>425</v>
      </c>
      <c r="H457" t="s">
        <v>12</v>
      </c>
      <c r="I457" t="s">
        <v>13</v>
      </c>
      <c r="J457" t="s">
        <v>15</v>
      </c>
      <c r="K457">
        <v>36</v>
      </c>
    </row>
    <row r="458" spans="1:11" x14ac:dyDescent="0.25">
      <c r="A458" t="s">
        <v>37</v>
      </c>
      <c r="B458" t="s">
        <v>93</v>
      </c>
      <c r="C458" t="s">
        <v>116</v>
      </c>
      <c r="D458">
        <v>176</v>
      </c>
      <c r="E458" t="s">
        <v>125</v>
      </c>
      <c r="F458">
        <v>443</v>
      </c>
      <c r="G458" t="s">
        <v>125</v>
      </c>
      <c r="H458" t="s">
        <v>23</v>
      </c>
      <c r="I458" t="s">
        <v>24</v>
      </c>
      <c r="J458" t="s">
        <v>14</v>
      </c>
      <c r="K458">
        <v>6</v>
      </c>
    </row>
    <row r="459" spans="1:11" x14ac:dyDescent="0.25">
      <c r="A459" t="s">
        <v>37</v>
      </c>
      <c r="B459" t="s">
        <v>93</v>
      </c>
      <c r="C459" t="s">
        <v>116</v>
      </c>
      <c r="D459">
        <v>176</v>
      </c>
      <c r="E459" t="s">
        <v>125</v>
      </c>
      <c r="F459">
        <v>443</v>
      </c>
      <c r="G459" t="s">
        <v>125</v>
      </c>
      <c r="H459" t="s">
        <v>23</v>
      </c>
      <c r="I459" t="s">
        <v>24</v>
      </c>
      <c r="J459" t="s">
        <v>15</v>
      </c>
      <c r="K459">
        <v>4</v>
      </c>
    </row>
    <row r="460" spans="1:11" x14ac:dyDescent="0.25">
      <c r="A460" t="s">
        <v>37</v>
      </c>
      <c r="B460" t="s">
        <v>93</v>
      </c>
      <c r="C460" t="s">
        <v>116</v>
      </c>
      <c r="D460">
        <v>176</v>
      </c>
      <c r="E460" t="s">
        <v>125</v>
      </c>
      <c r="F460">
        <v>711</v>
      </c>
      <c r="G460" t="s">
        <v>126</v>
      </c>
      <c r="H460" t="s">
        <v>12</v>
      </c>
      <c r="I460" t="s">
        <v>13</v>
      </c>
      <c r="J460" t="s">
        <v>14</v>
      </c>
      <c r="K460">
        <v>2</v>
      </c>
    </row>
    <row r="461" spans="1:11" x14ac:dyDescent="0.25">
      <c r="A461" t="s">
        <v>37</v>
      </c>
      <c r="B461" t="s">
        <v>93</v>
      </c>
      <c r="C461" t="s">
        <v>116</v>
      </c>
      <c r="D461">
        <v>176</v>
      </c>
      <c r="E461" t="s">
        <v>125</v>
      </c>
      <c r="F461">
        <v>713</v>
      </c>
      <c r="G461" t="s">
        <v>125</v>
      </c>
      <c r="H461" t="s">
        <v>12</v>
      </c>
      <c r="I461" t="s">
        <v>13</v>
      </c>
      <c r="J461" t="s">
        <v>14</v>
      </c>
      <c r="K461">
        <v>14</v>
      </c>
    </row>
    <row r="462" spans="1:11" x14ac:dyDescent="0.25">
      <c r="A462" t="s">
        <v>37</v>
      </c>
      <c r="B462" t="s">
        <v>93</v>
      </c>
      <c r="C462" t="s">
        <v>116</v>
      </c>
      <c r="D462">
        <v>176</v>
      </c>
      <c r="E462" t="s">
        <v>125</v>
      </c>
      <c r="F462">
        <v>713</v>
      </c>
      <c r="G462" t="s">
        <v>125</v>
      </c>
      <c r="H462" t="s">
        <v>12</v>
      </c>
      <c r="I462" t="s">
        <v>13</v>
      </c>
      <c r="J462" t="s">
        <v>15</v>
      </c>
      <c r="K462">
        <v>9</v>
      </c>
    </row>
    <row r="463" spans="1:11" x14ac:dyDescent="0.25">
      <c r="A463" t="s">
        <v>37</v>
      </c>
      <c r="B463" t="s">
        <v>93</v>
      </c>
      <c r="C463" t="s">
        <v>116</v>
      </c>
      <c r="D463">
        <v>176</v>
      </c>
      <c r="E463" t="s">
        <v>125</v>
      </c>
      <c r="F463">
        <v>716</v>
      </c>
      <c r="G463" t="s">
        <v>309</v>
      </c>
      <c r="H463" t="s">
        <v>12</v>
      </c>
      <c r="I463" t="s">
        <v>13</v>
      </c>
      <c r="J463" t="s">
        <v>14</v>
      </c>
      <c r="K463">
        <v>2</v>
      </c>
    </row>
    <row r="464" spans="1:11" x14ac:dyDescent="0.25">
      <c r="A464" t="s">
        <v>37</v>
      </c>
      <c r="B464" t="s">
        <v>93</v>
      </c>
      <c r="C464" t="s">
        <v>116</v>
      </c>
      <c r="D464">
        <v>176</v>
      </c>
      <c r="E464" t="s">
        <v>125</v>
      </c>
      <c r="F464">
        <v>716</v>
      </c>
      <c r="G464" t="s">
        <v>309</v>
      </c>
      <c r="H464" t="s">
        <v>12</v>
      </c>
      <c r="I464" t="s">
        <v>13</v>
      </c>
      <c r="J464" t="s">
        <v>15</v>
      </c>
      <c r="K464">
        <v>1</v>
      </c>
    </row>
    <row r="465" spans="1:11" x14ac:dyDescent="0.25">
      <c r="A465" t="s">
        <v>37</v>
      </c>
      <c r="B465" t="s">
        <v>93</v>
      </c>
      <c r="C465" t="s">
        <v>116</v>
      </c>
      <c r="D465">
        <v>177</v>
      </c>
      <c r="E465" t="s">
        <v>137</v>
      </c>
      <c r="F465">
        <v>715</v>
      </c>
      <c r="G465" t="s">
        <v>428</v>
      </c>
      <c r="H465" t="s">
        <v>12</v>
      </c>
      <c r="I465" t="s">
        <v>13</v>
      </c>
      <c r="J465" t="s">
        <v>14</v>
      </c>
      <c r="K465">
        <v>23</v>
      </c>
    </row>
    <row r="466" spans="1:11" x14ac:dyDescent="0.25">
      <c r="A466" t="s">
        <v>37</v>
      </c>
      <c r="B466" t="s">
        <v>93</v>
      </c>
      <c r="C466" t="s">
        <v>116</v>
      </c>
      <c r="D466">
        <v>177</v>
      </c>
      <c r="E466" t="s">
        <v>137</v>
      </c>
      <c r="F466">
        <v>715</v>
      </c>
      <c r="G466" t="s">
        <v>428</v>
      </c>
      <c r="H466" t="s">
        <v>12</v>
      </c>
      <c r="I466" t="s">
        <v>13</v>
      </c>
      <c r="J466" t="s">
        <v>14</v>
      </c>
      <c r="K466">
        <v>1</v>
      </c>
    </row>
    <row r="467" spans="1:11" x14ac:dyDescent="0.25">
      <c r="A467" t="s">
        <v>37</v>
      </c>
      <c r="B467" t="s">
        <v>93</v>
      </c>
      <c r="C467" t="s">
        <v>116</v>
      </c>
      <c r="D467">
        <v>177</v>
      </c>
      <c r="E467" t="s">
        <v>137</v>
      </c>
      <c r="F467">
        <v>715</v>
      </c>
      <c r="G467" t="s">
        <v>428</v>
      </c>
      <c r="H467" t="s">
        <v>12</v>
      </c>
      <c r="I467" t="s">
        <v>13</v>
      </c>
      <c r="J467" t="s">
        <v>15</v>
      </c>
      <c r="K467">
        <v>11</v>
      </c>
    </row>
    <row r="468" spans="1:11" x14ac:dyDescent="0.25">
      <c r="A468" t="s">
        <v>37</v>
      </c>
      <c r="B468" t="s">
        <v>93</v>
      </c>
      <c r="C468" t="s">
        <v>116</v>
      </c>
      <c r="D468">
        <v>177</v>
      </c>
      <c r="E468" t="s">
        <v>137</v>
      </c>
      <c r="F468">
        <v>1404</v>
      </c>
      <c r="G468" t="s">
        <v>138</v>
      </c>
      <c r="H468" t="s">
        <v>12</v>
      </c>
      <c r="I468" t="s">
        <v>13</v>
      </c>
      <c r="J468" t="s">
        <v>14</v>
      </c>
      <c r="K468">
        <v>27</v>
      </c>
    </row>
    <row r="469" spans="1:11" x14ac:dyDescent="0.25">
      <c r="A469" t="s">
        <v>37</v>
      </c>
      <c r="B469" t="s">
        <v>93</v>
      </c>
      <c r="C469" t="s">
        <v>116</v>
      </c>
      <c r="D469">
        <v>177</v>
      </c>
      <c r="E469" t="s">
        <v>137</v>
      </c>
      <c r="F469">
        <v>1404</v>
      </c>
      <c r="G469" t="s">
        <v>138</v>
      </c>
      <c r="H469" t="s">
        <v>12</v>
      </c>
      <c r="I469" t="s">
        <v>13</v>
      </c>
      <c r="J469" t="s">
        <v>15</v>
      </c>
      <c r="K469">
        <v>16</v>
      </c>
    </row>
    <row r="470" spans="1:11" x14ac:dyDescent="0.25">
      <c r="A470" t="s">
        <v>37</v>
      </c>
      <c r="B470" t="s">
        <v>93</v>
      </c>
      <c r="C470" t="s">
        <v>116</v>
      </c>
      <c r="D470">
        <v>188</v>
      </c>
      <c r="E470" t="s">
        <v>123</v>
      </c>
      <c r="F470">
        <v>1395</v>
      </c>
      <c r="G470" t="s">
        <v>413</v>
      </c>
      <c r="H470" t="s">
        <v>12</v>
      </c>
      <c r="I470" t="s">
        <v>13</v>
      </c>
      <c r="J470" t="s">
        <v>14</v>
      </c>
      <c r="K470">
        <v>11</v>
      </c>
    </row>
    <row r="471" spans="1:11" x14ac:dyDescent="0.25">
      <c r="A471" t="s">
        <v>37</v>
      </c>
      <c r="B471" t="s">
        <v>93</v>
      </c>
      <c r="C471" t="s">
        <v>116</v>
      </c>
      <c r="D471">
        <v>188</v>
      </c>
      <c r="E471" t="s">
        <v>123</v>
      </c>
      <c r="F471">
        <v>1395</v>
      </c>
      <c r="G471" t="s">
        <v>413</v>
      </c>
      <c r="H471" t="s">
        <v>12</v>
      </c>
      <c r="I471" t="s">
        <v>13</v>
      </c>
      <c r="J471" t="s">
        <v>15</v>
      </c>
      <c r="K471">
        <v>21</v>
      </c>
    </row>
    <row r="472" spans="1:11" x14ac:dyDescent="0.25">
      <c r="A472" t="s">
        <v>37</v>
      </c>
      <c r="B472" t="s">
        <v>93</v>
      </c>
      <c r="C472" t="s">
        <v>116</v>
      </c>
      <c r="D472">
        <v>188</v>
      </c>
      <c r="E472" t="s">
        <v>123</v>
      </c>
      <c r="F472">
        <v>1395</v>
      </c>
      <c r="G472" t="s">
        <v>413</v>
      </c>
      <c r="H472" t="s">
        <v>12</v>
      </c>
      <c r="I472" t="s">
        <v>13</v>
      </c>
      <c r="J472" t="s">
        <v>15</v>
      </c>
      <c r="K472">
        <v>1</v>
      </c>
    </row>
    <row r="473" spans="1:11" x14ac:dyDescent="0.25">
      <c r="A473" t="s">
        <v>37</v>
      </c>
      <c r="B473" t="s">
        <v>93</v>
      </c>
      <c r="C473" t="s">
        <v>116</v>
      </c>
      <c r="D473">
        <v>188</v>
      </c>
      <c r="E473" t="s">
        <v>123</v>
      </c>
      <c r="F473">
        <v>1396</v>
      </c>
      <c r="G473" t="s">
        <v>286</v>
      </c>
      <c r="H473" t="s">
        <v>12</v>
      </c>
      <c r="I473" t="s">
        <v>13</v>
      </c>
      <c r="J473" t="s">
        <v>14</v>
      </c>
      <c r="K473">
        <v>2</v>
      </c>
    </row>
    <row r="474" spans="1:11" x14ac:dyDescent="0.25">
      <c r="A474" t="s">
        <v>37</v>
      </c>
      <c r="B474" t="s">
        <v>93</v>
      </c>
      <c r="C474" t="s">
        <v>116</v>
      </c>
      <c r="D474">
        <v>188</v>
      </c>
      <c r="E474" t="s">
        <v>123</v>
      </c>
      <c r="F474">
        <v>1396</v>
      </c>
      <c r="G474" t="s">
        <v>286</v>
      </c>
      <c r="H474" t="s">
        <v>12</v>
      </c>
      <c r="I474" t="s">
        <v>13</v>
      </c>
      <c r="J474" t="s">
        <v>15</v>
      </c>
      <c r="K474">
        <v>3</v>
      </c>
    </row>
    <row r="475" spans="1:11" x14ac:dyDescent="0.25">
      <c r="A475" t="s">
        <v>37</v>
      </c>
      <c r="B475" t="s">
        <v>93</v>
      </c>
      <c r="C475" t="s">
        <v>116</v>
      </c>
      <c r="D475">
        <v>191</v>
      </c>
      <c r="E475" t="s">
        <v>130</v>
      </c>
      <c r="F475">
        <v>808</v>
      </c>
      <c r="G475" t="s">
        <v>419</v>
      </c>
      <c r="H475" t="s">
        <v>12</v>
      </c>
      <c r="I475" t="s">
        <v>41</v>
      </c>
      <c r="J475" t="s">
        <v>14</v>
      </c>
      <c r="K475">
        <v>23</v>
      </c>
    </row>
    <row r="476" spans="1:11" x14ac:dyDescent="0.25">
      <c r="A476" t="s">
        <v>37</v>
      </c>
      <c r="B476" t="s">
        <v>93</v>
      </c>
      <c r="C476" t="s">
        <v>116</v>
      </c>
      <c r="D476">
        <v>191</v>
      </c>
      <c r="E476" t="s">
        <v>130</v>
      </c>
      <c r="F476">
        <v>808</v>
      </c>
      <c r="G476" t="s">
        <v>419</v>
      </c>
      <c r="H476" t="s">
        <v>12</v>
      </c>
      <c r="I476" t="s">
        <v>41</v>
      </c>
      <c r="J476" t="s">
        <v>15</v>
      </c>
      <c r="K476">
        <v>36</v>
      </c>
    </row>
    <row r="477" spans="1:11" x14ac:dyDescent="0.25">
      <c r="A477" t="s">
        <v>37</v>
      </c>
      <c r="B477" t="s">
        <v>93</v>
      </c>
      <c r="C477" t="s">
        <v>116</v>
      </c>
      <c r="D477">
        <v>191</v>
      </c>
      <c r="E477" t="s">
        <v>130</v>
      </c>
      <c r="F477">
        <v>959</v>
      </c>
      <c r="G477" t="s">
        <v>131</v>
      </c>
      <c r="H477" t="s">
        <v>12</v>
      </c>
      <c r="I477" t="s">
        <v>13</v>
      </c>
      <c r="J477" t="s">
        <v>14</v>
      </c>
      <c r="K477">
        <v>2</v>
      </c>
    </row>
    <row r="478" spans="1:11" x14ac:dyDescent="0.25">
      <c r="A478" t="s">
        <v>37</v>
      </c>
      <c r="B478" t="s">
        <v>93</v>
      </c>
      <c r="C478" t="s">
        <v>116</v>
      </c>
      <c r="D478">
        <v>191</v>
      </c>
      <c r="E478" t="s">
        <v>130</v>
      </c>
      <c r="F478">
        <v>959</v>
      </c>
      <c r="G478" t="s">
        <v>131</v>
      </c>
      <c r="H478" t="s">
        <v>12</v>
      </c>
      <c r="I478" t="s">
        <v>13</v>
      </c>
      <c r="J478" t="s">
        <v>15</v>
      </c>
      <c r="K478">
        <v>3</v>
      </c>
    </row>
    <row r="479" spans="1:11" x14ac:dyDescent="0.25">
      <c r="A479" t="s">
        <v>37</v>
      </c>
      <c r="B479" t="s">
        <v>93</v>
      </c>
      <c r="C479" t="s">
        <v>116</v>
      </c>
      <c r="D479">
        <v>202</v>
      </c>
      <c r="E479" t="s">
        <v>416</v>
      </c>
      <c r="F479">
        <v>1443</v>
      </c>
      <c r="G479" t="s">
        <v>417</v>
      </c>
      <c r="H479" t="s">
        <v>12</v>
      </c>
      <c r="I479" t="s">
        <v>13</v>
      </c>
      <c r="J479" t="s">
        <v>14</v>
      </c>
      <c r="K479">
        <v>19</v>
      </c>
    </row>
    <row r="480" spans="1:11" x14ac:dyDescent="0.25">
      <c r="A480" t="s">
        <v>37</v>
      </c>
      <c r="B480" t="s">
        <v>93</v>
      </c>
      <c r="C480" t="s">
        <v>116</v>
      </c>
      <c r="D480">
        <v>202</v>
      </c>
      <c r="E480" t="s">
        <v>416</v>
      </c>
      <c r="F480">
        <v>1443</v>
      </c>
      <c r="G480" t="s">
        <v>417</v>
      </c>
      <c r="H480" t="s">
        <v>12</v>
      </c>
      <c r="I480" t="s">
        <v>13</v>
      </c>
      <c r="J480" t="s">
        <v>15</v>
      </c>
      <c r="K480">
        <v>22</v>
      </c>
    </row>
    <row r="481" spans="1:11" x14ac:dyDescent="0.25">
      <c r="A481" t="s">
        <v>37</v>
      </c>
      <c r="B481" t="s">
        <v>93</v>
      </c>
      <c r="C481" t="s">
        <v>116</v>
      </c>
      <c r="D481">
        <v>202</v>
      </c>
      <c r="E481" t="s">
        <v>416</v>
      </c>
      <c r="F481">
        <v>1444</v>
      </c>
      <c r="G481" t="s">
        <v>418</v>
      </c>
      <c r="H481" t="s">
        <v>12</v>
      </c>
      <c r="I481" t="s">
        <v>13</v>
      </c>
      <c r="J481" t="s">
        <v>14</v>
      </c>
      <c r="K481">
        <v>12</v>
      </c>
    </row>
    <row r="482" spans="1:11" x14ac:dyDescent="0.25">
      <c r="A482" t="s">
        <v>37</v>
      </c>
      <c r="B482" t="s">
        <v>93</v>
      </c>
      <c r="C482" t="s">
        <v>116</v>
      </c>
      <c r="D482">
        <v>202</v>
      </c>
      <c r="E482" t="s">
        <v>416</v>
      </c>
      <c r="F482">
        <v>1444</v>
      </c>
      <c r="G482" t="s">
        <v>418</v>
      </c>
      <c r="H482" t="s">
        <v>12</v>
      </c>
      <c r="I482" t="s">
        <v>13</v>
      </c>
      <c r="J482" t="s">
        <v>15</v>
      </c>
      <c r="K482">
        <v>12</v>
      </c>
    </row>
    <row r="483" spans="1:11" x14ac:dyDescent="0.25">
      <c r="A483" t="s">
        <v>37</v>
      </c>
      <c r="B483" t="s">
        <v>93</v>
      </c>
      <c r="C483" t="s">
        <v>116</v>
      </c>
      <c r="D483">
        <v>203</v>
      </c>
      <c r="E483" t="s">
        <v>117</v>
      </c>
      <c r="F483">
        <v>1447</v>
      </c>
      <c r="G483" t="s">
        <v>44</v>
      </c>
      <c r="H483" t="s">
        <v>12</v>
      </c>
      <c r="I483" t="s">
        <v>13</v>
      </c>
      <c r="J483" t="s">
        <v>14</v>
      </c>
      <c r="K483">
        <v>1</v>
      </c>
    </row>
    <row r="484" spans="1:11" x14ac:dyDescent="0.25">
      <c r="A484" t="s">
        <v>37</v>
      </c>
      <c r="B484" t="s">
        <v>93</v>
      </c>
      <c r="C484" t="s">
        <v>116</v>
      </c>
      <c r="D484">
        <v>205</v>
      </c>
      <c r="E484" t="s">
        <v>67</v>
      </c>
      <c r="F484">
        <v>472</v>
      </c>
      <c r="G484" t="s">
        <v>67</v>
      </c>
      <c r="H484" t="s">
        <v>23</v>
      </c>
      <c r="I484" t="s">
        <v>24</v>
      </c>
      <c r="J484" t="s">
        <v>14</v>
      </c>
      <c r="K484">
        <v>10</v>
      </c>
    </row>
    <row r="485" spans="1:11" x14ac:dyDescent="0.25">
      <c r="A485" t="s">
        <v>37</v>
      </c>
      <c r="B485" t="s">
        <v>93</v>
      </c>
      <c r="C485" t="s">
        <v>116</v>
      </c>
      <c r="D485">
        <v>205</v>
      </c>
      <c r="E485" t="s">
        <v>67</v>
      </c>
      <c r="F485">
        <v>472</v>
      </c>
      <c r="G485" t="s">
        <v>67</v>
      </c>
      <c r="H485" t="s">
        <v>23</v>
      </c>
      <c r="I485" t="s">
        <v>24</v>
      </c>
      <c r="J485" t="s">
        <v>15</v>
      </c>
      <c r="K485">
        <v>8</v>
      </c>
    </row>
    <row r="486" spans="1:11" x14ac:dyDescent="0.25">
      <c r="A486" t="s">
        <v>37</v>
      </c>
      <c r="B486" t="s">
        <v>93</v>
      </c>
      <c r="C486" t="s">
        <v>116</v>
      </c>
      <c r="D486">
        <v>205</v>
      </c>
      <c r="E486" t="s">
        <v>67</v>
      </c>
      <c r="F486">
        <v>1456</v>
      </c>
      <c r="G486" t="s">
        <v>134</v>
      </c>
      <c r="H486" t="s">
        <v>12</v>
      </c>
      <c r="I486" t="s">
        <v>13</v>
      </c>
      <c r="J486" t="s">
        <v>14</v>
      </c>
      <c r="K486">
        <v>43</v>
      </c>
    </row>
    <row r="487" spans="1:11" x14ac:dyDescent="0.25">
      <c r="A487" t="s">
        <v>37</v>
      </c>
      <c r="B487" t="s">
        <v>93</v>
      </c>
      <c r="C487" t="s">
        <v>116</v>
      </c>
      <c r="D487">
        <v>205</v>
      </c>
      <c r="E487" t="s">
        <v>67</v>
      </c>
      <c r="F487">
        <v>1456</v>
      </c>
      <c r="G487" t="s">
        <v>134</v>
      </c>
      <c r="H487" t="s">
        <v>12</v>
      </c>
      <c r="I487" t="s">
        <v>13</v>
      </c>
      <c r="J487" t="s">
        <v>15</v>
      </c>
      <c r="K487">
        <v>40</v>
      </c>
    </row>
    <row r="488" spans="1:11" x14ac:dyDescent="0.25">
      <c r="A488" t="s">
        <v>37</v>
      </c>
      <c r="B488" t="s">
        <v>93</v>
      </c>
      <c r="C488" t="s">
        <v>116</v>
      </c>
      <c r="D488">
        <v>205</v>
      </c>
      <c r="E488" t="s">
        <v>67</v>
      </c>
      <c r="F488">
        <v>1456</v>
      </c>
      <c r="G488" t="s">
        <v>134</v>
      </c>
      <c r="H488" t="s">
        <v>12</v>
      </c>
      <c r="I488" t="s">
        <v>13</v>
      </c>
      <c r="J488" t="s">
        <v>15</v>
      </c>
      <c r="K488">
        <v>1</v>
      </c>
    </row>
    <row r="489" spans="1:11" x14ac:dyDescent="0.25">
      <c r="A489" t="s">
        <v>37</v>
      </c>
      <c r="B489" t="s">
        <v>93</v>
      </c>
      <c r="C489" t="s">
        <v>116</v>
      </c>
      <c r="D489">
        <v>342</v>
      </c>
      <c r="E489" t="s">
        <v>408</v>
      </c>
      <c r="F489">
        <v>839</v>
      </c>
      <c r="G489" t="s">
        <v>409</v>
      </c>
      <c r="H489" t="s">
        <v>23</v>
      </c>
      <c r="I489" t="s">
        <v>24</v>
      </c>
      <c r="J489" t="s">
        <v>14</v>
      </c>
      <c r="K489">
        <v>30</v>
      </c>
    </row>
    <row r="490" spans="1:11" x14ac:dyDescent="0.25">
      <c r="A490" t="s">
        <v>37</v>
      </c>
      <c r="B490" t="s">
        <v>93</v>
      </c>
      <c r="C490" t="s">
        <v>116</v>
      </c>
      <c r="D490">
        <v>342</v>
      </c>
      <c r="E490" t="s">
        <v>408</v>
      </c>
      <c r="F490">
        <v>839</v>
      </c>
      <c r="G490" t="s">
        <v>409</v>
      </c>
      <c r="H490" t="s">
        <v>23</v>
      </c>
      <c r="I490" t="s">
        <v>24</v>
      </c>
      <c r="J490" t="s">
        <v>14</v>
      </c>
      <c r="K490">
        <v>2</v>
      </c>
    </row>
    <row r="491" spans="1:11" x14ac:dyDescent="0.25">
      <c r="A491" t="s">
        <v>37</v>
      </c>
      <c r="B491" t="s">
        <v>93</v>
      </c>
      <c r="C491" t="s">
        <v>116</v>
      </c>
      <c r="D491">
        <v>342</v>
      </c>
      <c r="E491" t="s">
        <v>408</v>
      </c>
      <c r="F491">
        <v>839</v>
      </c>
      <c r="G491" t="s">
        <v>409</v>
      </c>
      <c r="H491" t="s">
        <v>23</v>
      </c>
      <c r="I491" t="s">
        <v>24</v>
      </c>
      <c r="J491" t="s">
        <v>15</v>
      </c>
      <c r="K491">
        <v>36</v>
      </c>
    </row>
    <row r="492" spans="1:11" x14ac:dyDescent="0.25">
      <c r="A492" t="s">
        <v>37</v>
      </c>
      <c r="B492" t="s">
        <v>93</v>
      </c>
      <c r="C492" t="s">
        <v>116</v>
      </c>
      <c r="D492">
        <v>342</v>
      </c>
      <c r="E492" t="s">
        <v>408</v>
      </c>
      <c r="F492">
        <v>839</v>
      </c>
      <c r="G492" t="s">
        <v>409</v>
      </c>
      <c r="H492" t="s">
        <v>23</v>
      </c>
      <c r="I492" t="s">
        <v>24</v>
      </c>
      <c r="J492" t="s">
        <v>15</v>
      </c>
      <c r="K492">
        <v>3</v>
      </c>
    </row>
    <row r="493" spans="1:11" x14ac:dyDescent="0.25">
      <c r="A493" t="s">
        <v>37</v>
      </c>
      <c r="B493" t="s">
        <v>93</v>
      </c>
      <c r="C493" t="s">
        <v>116</v>
      </c>
      <c r="D493">
        <v>345</v>
      </c>
      <c r="E493" t="s">
        <v>410</v>
      </c>
      <c r="F493">
        <v>862</v>
      </c>
      <c r="G493" t="s">
        <v>410</v>
      </c>
      <c r="H493" t="s">
        <v>23</v>
      </c>
      <c r="I493" t="s">
        <v>24</v>
      </c>
      <c r="J493" t="s">
        <v>14</v>
      </c>
      <c r="K493">
        <v>30</v>
      </c>
    </row>
    <row r="494" spans="1:11" x14ac:dyDescent="0.25">
      <c r="A494" t="s">
        <v>37</v>
      </c>
      <c r="B494" t="s">
        <v>93</v>
      </c>
      <c r="C494" t="s">
        <v>116</v>
      </c>
      <c r="D494">
        <v>345</v>
      </c>
      <c r="E494" t="s">
        <v>410</v>
      </c>
      <c r="F494">
        <v>862</v>
      </c>
      <c r="G494" t="s">
        <v>410</v>
      </c>
      <c r="H494" t="s">
        <v>23</v>
      </c>
      <c r="I494" t="s">
        <v>24</v>
      </c>
      <c r="J494" t="s">
        <v>15</v>
      </c>
      <c r="K494">
        <v>23</v>
      </c>
    </row>
    <row r="495" spans="1:11" x14ac:dyDescent="0.25">
      <c r="A495" t="s">
        <v>37</v>
      </c>
      <c r="B495" t="s">
        <v>93</v>
      </c>
      <c r="C495" t="s">
        <v>116</v>
      </c>
      <c r="D495">
        <v>502</v>
      </c>
      <c r="E495" t="s">
        <v>620</v>
      </c>
      <c r="F495">
        <v>1582</v>
      </c>
      <c r="G495" t="s">
        <v>620</v>
      </c>
      <c r="H495" t="s">
        <v>23</v>
      </c>
      <c r="I495" t="s">
        <v>351</v>
      </c>
      <c r="J495" t="s">
        <v>15</v>
      </c>
      <c r="K495">
        <v>1</v>
      </c>
    </row>
    <row r="496" spans="1:11" x14ac:dyDescent="0.25">
      <c r="A496" t="s">
        <v>37</v>
      </c>
      <c r="B496" t="s">
        <v>93</v>
      </c>
      <c r="C496" t="s">
        <v>116</v>
      </c>
      <c r="D496">
        <v>503</v>
      </c>
      <c r="E496" t="s">
        <v>621</v>
      </c>
      <c r="F496">
        <v>1583</v>
      </c>
      <c r="G496" t="s">
        <v>621</v>
      </c>
      <c r="H496" t="s">
        <v>23</v>
      </c>
      <c r="I496" t="s">
        <v>351</v>
      </c>
      <c r="J496" t="s">
        <v>14</v>
      </c>
      <c r="K496">
        <v>25</v>
      </c>
    </row>
    <row r="497" spans="1:11" x14ac:dyDescent="0.25">
      <c r="A497" t="s">
        <v>37</v>
      </c>
      <c r="B497" t="s">
        <v>93</v>
      </c>
      <c r="C497" t="s">
        <v>116</v>
      </c>
      <c r="D497">
        <v>503</v>
      </c>
      <c r="E497" t="s">
        <v>621</v>
      </c>
      <c r="F497">
        <v>1583</v>
      </c>
      <c r="G497" t="s">
        <v>621</v>
      </c>
      <c r="H497" t="s">
        <v>23</v>
      </c>
      <c r="I497" t="s">
        <v>351</v>
      </c>
      <c r="J497" t="s">
        <v>14</v>
      </c>
      <c r="K497">
        <v>1</v>
      </c>
    </row>
    <row r="498" spans="1:11" x14ac:dyDescent="0.25">
      <c r="A498" t="s">
        <v>37</v>
      </c>
      <c r="B498" t="s">
        <v>93</v>
      </c>
      <c r="C498" t="s">
        <v>116</v>
      </c>
      <c r="D498">
        <v>503</v>
      </c>
      <c r="E498" t="s">
        <v>621</v>
      </c>
      <c r="F498">
        <v>1583</v>
      </c>
      <c r="G498" t="s">
        <v>621</v>
      </c>
      <c r="H498" t="s">
        <v>23</v>
      </c>
      <c r="I498" t="s">
        <v>351</v>
      </c>
      <c r="J498" t="s">
        <v>15</v>
      </c>
      <c r="K498">
        <v>40</v>
      </c>
    </row>
    <row r="499" spans="1:11" x14ac:dyDescent="0.25">
      <c r="A499" t="s">
        <v>37</v>
      </c>
      <c r="B499" t="s">
        <v>93</v>
      </c>
      <c r="C499" t="s">
        <v>116</v>
      </c>
      <c r="D499">
        <v>503</v>
      </c>
      <c r="E499" t="s">
        <v>621</v>
      </c>
      <c r="F499">
        <v>1583</v>
      </c>
      <c r="G499" t="s">
        <v>621</v>
      </c>
      <c r="H499" t="s">
        <v>23</v>
      </c>
      <c r="I499" t="s">
        <v>351</v>
      </c>
      <c r="J499" t="s">
        <v>15</v>
      </c>
      <c r="K499">
        <v>1</v>
      </c>
    </row>
    <row r="500" spans="1:11" x14ac:dyDescent="0.25">
      <c r="A500" t="s">
        <v>37</v>
      </c>
      <c r="B500" t="s">
        <v>93</v>
      </c>
      <c r="C500" t="s">
        <v>116</v>
      </c>
      <c r="D500">
        <v>505</v>
      </c>
      <c r="E500" t="s">
        <v>411</v>
      </c>
      <c r="F500">
        <v>1585</v>
      </c>
      <c r="G500" t="s">
        <v>411</v>
      </c>
      <c r="H500" t="s">
        <v>23</v>
      </c>
      <c r="I500" t="s">
        <v>351</v>
      </c>
      <c r="J500" t="s">
        <v>14</v>
      </c>
      <c r="K500">
        <v>14</v>
      </c>
    </row>
    <row r="501" spans="1:11" x14ac:dyDescent="0.25">
      <c r="A501" t="s">
        <v>37</v>
      </c>
      <c r="B501" t="s">
        <v>93</v>
      </c>
      <c r="C501" t="s">
        <v>116</v>
      </c>
      <c r="D501">
        <v>505</v>
      </c>
      <c r="E501" t="s">
        <v>411</v>
      </c>
      <c r="F501">
        <v>1585</v>
      </c>
      <c r="G501" t="s">
        <v>411</v>
      </c>
      <c r="H501" t="s">
        <v>23</v>
      </c>
      <c r="I501" t="s">
        <v>351</v>
      </c>
      <c r="J501" t="s">
        <v>15</v>
      </c>
      <c r="K501">
        <v>14</v>
      </c>
    </row>
    <row r="502" spans="1:11" x14ac:dyDescent="0.25">
      <c r="A502" t="s">
        <v>37</v>
      </c>
      <c r="B502" t="s">
        <v>93</v>
      </c>
      <c r="C502" t="s">
        <v>116</v>
      </c>
      <c r="D502">
        <v>815</v>
      </c>
      <c r="E502" t="s">
        <v>121</v>
      </c>
      <c r="F502">
        <v>105</v>
      </c>
      <c r="G502" t="s">
        <v>122</v>
      </c>
      <c r="H502" t="s">
        <v>23</v>
      </c>
      <c r="I502" t="s">
        <v>68</v>
      </c>
      <c r="J502" t="s">
        <v>14</v>
      </c>
      <c r="K502">
        <v>1</v>
      </c>
    </row>
    <row r="503" spans="1:11" x14ac:dyDescent="0.25">
      <c r="A503" t="s">
        <v>37</v>
      </c>
      <c r="B503" t="s">
        <v>93</v>
      </c>
      <c r="C503" t="s">
        <v>116</v>
      </c>
      <c r="D503">
        <v>815</v>
      </c>
      <c r="E503" t="s">
        <v>121</v>
      </c>
      <c r="F503">
        <v>105</v>
      </c>
      <c r="G503" t="s">
        <v>122</v>
      </c>
      <c r="H503" t="s">
        <v>23</v>
      </c>
      <c r="I503" t="s">
        <v>68</v>
      </c>
      <c r="J503" t="s">
        <v>15</v>
      </c>
      <c r="K503">
        <v>2</v>
      </c>
    </row>
    <row r="504" spans="1:11" x14ac:dyDescent="0.25">
      <c r="A504" t="s">
        <v>37</v>
      </c>
      <c r="B504" t="s">
        <v>93</v>
      </c>
      <c r="C504" t="s">
        <v>116</v>
      </c>
      <c r="D504">
        <v>815</v>
      </c>
      <c r="E504" t="s">
        <v>121</v>
      </c>
      <c r="F504">
        <v>714</v>
      </c>
      <c r="G504" t="s">
        <v>412</v>
      </c>
      <c r="H504" t="s">
        <v>12</v>
      </c>
      <c r="I504" t="s">
        <v>13</v>
      </c>
      <c r="J504" t="s">
        <v>14</v>
      </c>
      <c r="K504">
        <v>8</v>
      </c>
    </row>
    <row r="505" spans="1:11" x14ac:dyDescent="0.25">
      <c r="A505" t="s">
        <v>37</v>
      </c>
      <c r="B505" t="s">
        <v>93</v>
      </c>
      <c r="C505" t="s">
        <v>116</v>
      </c>
      <c r="D505">
        <v>815</v>
      </c>
      <c r="E505" t="s">
        <v>121</v>
      </c>
      <c r="F505">
        <v>714</v>
      </c>
      <c r="G505" t="s">
        <v>412</v>
      </c>
      <c r="H505" t="s">
        <v>12</v>
      </c>
      <c r="I505" t="s">
        <v>13</v>
      </c>
      <c r="J505" t="s">
        <v>15</v>
      </c>
      <c r="K505">
        <v>3</v>
      </c>
    </row>
    <row r="506" spans="1:11" x14ac:dyDescent="0.25">
      <c r="A506" t="s">
        <v>37</v>
      </c>
      <c r="B506" t="s">
        <v>93</v>
      </c>
      <c r="C506" t="s">
        <v>116</v>
      </c>
      <c r="D506">
        <v>818</v>
      </c>
      <c r="E506" t="s">
        <v>124</v>
      </c>
      <c r="F506">
        <v>108</v>
      </c>
      <c r="G506" t="s">
        <v>123</v>
      </c>
      <c r="H506" t="s">
        <v>23</v>
      </c>
      <c r="I506" t="s">
        <v>68</v>
      </c>
      <c r="J506" t="s">
        <v>14</v>
      </c>
      <c r="K506">
        <v>15</v>
      </c>
    </row>
    <row r="507" spans="1:11" x14ac:dyDescent="0.25">
      <c r="A507" t="s">
        <v>37</v>
      </c>
      <c r="B507" t="s">
        <v>93</v>
      </c>
      <c r="C507" t="s">
        <v>116</v>
      </c>
      <c r="D507">
        <v>818</v>
      </c>
      <c r="E507" t="s">
        <v>124</v>
      </c>
      <c r="F507">
        <v>108</v>
      </c>
      <c r="G507" t="s">
        <v>123</v>
      </c>
      <c r="H507" t="s">
        <v>23</v>
      </c>
      <c r="I507" t="s">
        <v>68</v>
      </c>
      <c r="J507" t="s">
        <v>15</v>
      </c>
      <c r="K507">
        <v>21</v>
      </c>
    </row>
    <row r="508" spans="1:11" x14ac:dyDescent="0.25">
      <c r="A508" t="s">
        <v>37</v>
      </c>
      <c r="B508" t="s">
        <v>93</v>
      </c>
      <c r="C508" t="s">
        <v>116</v>
      </c>
      <c r="D508">
        <v>829</v>
      </c>
      <c r="E508" t="s">
        <v>420</v>
      </c>
      <c r="F508">
        <v>113</v>
      </c>
      <c r="G508" t="s">
        <v>421</v>
      </c>
      <c r="H508" t="s">
        <v>23</v>
      </c>
      <c r="I508" t="s">
        <v>68</v>
      </c>
      <c r="J508" t="s">
        <v>14</v>
      </c>
      <c r="K508">
        <v>32</v>
      </c>
    </row>
    <row r="509" spans="1:11" x14ac:dyDescent="0.25">
      <c r="A509" t="s">
        <v>37</v>
      </c>
      <c r="B509" t="s">
        <v>93</v>
      </c>
      <c r="C509" t="s">
        <v>116</v>
      </c>
      <c r="D509">
        <v>829</v>
      </c>
      <c r="E509" t="s">
        <v>420</v>
      </c>
      <c r="F509">
        <v>113</v>
      </c>
      <c r="G509" t="s">
        <v>421</v>
      </c>
      <c r="H509" t="s">
        <v>23</v>
      </c>
      <c r="I509" t="s">
        <v>68</v>
      </c>
      <c r="J509" t="s">
        <v>15</v>
      </c>
      <c r="K509">
        <v>30</v>
      </c>
    </row>
    <row r="510" spans="1:11" x14ac:dyDescent="0.25">
      <c r="A510" t="s">
        <v>37</v>
      </c>
      <c r="B510" t="s">
        <v>93</v>
      </c>
      <c r="C510" t="s">
        <v>116</v>
      </c>
      <c r="D510">
        <v>829</v>
      </c>
      <c r="E510" t="s">
        <v>420</v>
      </c>
      <c r="F510">
        <v>807</v>
      </c>
      <c r="G510" t="s">
        <v>422</v>
      </c>
      <c r="H510" t="s">
        <v>12</v>
      </c>
      <c r="I510" t="s">
        <v>13</v>
      </c>
      <c r="J510" t="s">
        <v>14</v>
      </c>
      <c r="K510">
        <v>7</v>
      </c>
    </row>
    <row r="511" spans="1:11" x14ac:dyDescent="0.25">
      <c r="A511" t="s">
        <v>37</v>
      </c>
      <c r="B511" t="s">
        <v>93</v>
      </c>
      <c r="C511" t="s">
        <v>116</v>
      </c>
      <c r="D511">
        <v>829</v>
      </c>
      <c r="E511" t="s">
        <v>420</v>
      </c>
      <c r="F511">
        <v>807</v>
      </c>
      <c r="G511" t="s">
        <v>422</v>
      </c>
      <c r="H511" t="s">
        <v>12</v>
      </c>
      <c r="I511" t="s">
        <v>13</v>
      </c>
      <c r="J511" t="s">
        <v>15</v>
      </c>
      <c r="K511">
        <v>3</v>
      </c>
    </row>
    <row r="512" spans="1:11" x14ac:dyDescent="0.25">
      <c r="A512" t="s">
        <v>37</v>
      </c>
      <c r="B512" t="s">
        <v>93</v>
      </c>
      <c r="C512" t="s">
        <v>116</v>
      </c>
      <c r="D512">
        <v>849</v>
      </c>
      <c r="E512" t="s">
        <v>135</v>
      </c>
      <c r="F512">
        <v>120</v>
      </c>
      <c r="G512" t="s">
        <v>426</v>
      </c>
      <c r="H512" t="s">
        <v>23</v>
      </c>
      <c r="I512" t="s">
        <v>68</v>
      </c>
      <c r="J512" t="s">
        <v>14</v>
      </c>
      <c r="K512">
        <v>37</v>
      </c>
    </row>
    <row r="513" spans="1:11" x14ac:dyDescent="0.25">
      <c r="A513" t="s">
        <v>37</v>
      </c>
      <c r="B513" t="s">
        <v>93</v>
      </c>
      <c r="C513" t="s">
        <v>116</v>
      </c>
      <c r="D513">
        <v>849</v>
      </c>
      <c r="E513" t="s">
        <v>135</v>
      </c>
      <c r="F513">
        <v>120</v>
      </c>
      <c r="G513" t="s">
        <v>426</v>
      </c>
      <c r="H513" t="s">
        <v>23</v>
      </c>
      <c r="I513" t="s">
        <v>68</v>
      </c>
      <c r="J513" t="s">
        <v>15</v>
      </c>
      <c r="K513">
        <v>43</v>
      </c>
    </row>
    <row r="514" spans="1:11" x14ac:dyDescent="0.25">
      <c r="A514" t="s">
        <v>37</v>
      </c>
      <c r="B514" t="s">
        <v>93</v>
      </c>
      <c r="C514" t="s">
        <v>116</v>
      </c>
      <c r="D514">
        <v>849</v>
      </c>
      <c r="E514" t="s">
        <v>135</v>
      </c>
      <c r="F514">
        <v>1399</v>
      </c>
      <c r="G514" t="s">
        <v>136</v>
      </c>
      <c r="H514" t="s">
        <v>12</v>
      </c>
      <c r="I514" t="s">
        <v>13</v>
      </c>
      <c r="J514" t="s">
        <v>14</v>
      </c>
      <c r="K514">
        <v>23</v>
      </c>
    </row>
    <row r="515" spans="1:11" x14ac:dyDescent="0.25">
      <c r="A515" t="s">
        <v>37</v>
      </c>
      <c r="B515" t="s">
        <v>93</v>
      </c>
      <c r="C515" t="s">
        <v>116</v>
      </c>
      <c r="D515">
        <v>849</v>
      </c>
      <c r="E515" t="s">
        <v>135</v>
      </c>
      <c r="F515">
        <v>1399</v>
      </c>
      <c r="G515" t="s">
        <v>136</v>
      </c>
      <c r="H515" t="s">
        <v>12</v>
      </c>
      <c r="I515" t="s">
        <v>13</v>
      </c>
      <c r="J515" t="s">
        <v>15</v>
      </c>
      <c r="K515">
        <v>24</v>
      </c>
    </row>
    <row r="516" spans="1:11" x14ac:dyDescent="0.25">
      <c r="A516" t="s">
        <v>37</v>
      </c>
      <c r="B516" t="s">
        <v>93</v>
      </c>
      <c r="C516" t="s">
        <v>116</v>
      </c>
      <c r="D516">
        <v>849</v>
      </c>
      <c r="E516" t="s">
        <v>135</v>
      </c>
      <c r="F516">
        <v>1400</v>
      </c>
      <c r="G516" t="s">
        <v>427</v>
      </c>
      <c r="H516" t="s">
        <v>12</v>
      </c>
      <c r="I516" t="s">
        <v>13</v>
      </c>
      <c r="J516" t="s">
        <v>14</v>
      </c>
      <c r="K516">
        <v>13</v>
      </c>
    </row>
    <row r="517" spans="1:11" x14ac:dyDescent="0.25">
      <c r="A517" t="s">
        <v>37</v>
      </c>
      <c r="B517" t="s">
        <v>93</v>
      </c>
      <c r="C517" t="s">
        <v>116</v>
      </c>
      <c r="D517">
        <v>849</v>
      </c>
      <c r="E517" t="s">
        <v>135</v>
      </c>
      <c r="F517">
        <v>1400</v>
      </c>
      <c r="G517" t="s">
        <v>427</v>
      </c>
      <c r="H517" t="s">
        <v>12</v>
      </c>
      <c r="I517" t="s">
        <v>13</v>
      </c>
      <c r="J517" t="s">
        <v>15</v>
      </c>
      <c r="K517">
        <v>15</v>
      </c>
    </row>
    <row r="518" spans="1:11" x14ac:dyDescent="0.25">
      <c r="A518" t="s">
        <v>37</v>
      </c>
      <c r="B518" t="s">
        <v>93</v>
      </c>
      <c r="C518" t="s">
        <v>142</v>
      </c>
      <c r="D518">
        <v>85</v>
      </c>
      <c r="E518" t="s">
        <v>431</v>
      </c>
      <c r="F518">
        <v>33</v>
      </c>
      <c r="G518" t="s">
        <v>431</v>
      </c>
      <c r="H518" t="s">
        <v>23</v>
      </c>
      <c r="I518" t="s">
        <v>24</v>
      </c>
      <c r="J518" t="s">
        <v>14</v>
      </c>
      <c r="K518">
        <v>30</v>
      </c>
    </row>
    <row r="519" spans="1:11" x14ac:dyDescent="0.25">
      <c r="A519" t="s">
        <v>37</v>
      </c>
      <c r="B519" t="s">
        <v>93</v>
      </c>
      <c r="C519" t="s">
        <v>142</v>
      </c>
      <c r="D519">
        <v>85</v>
      </c>
      <c r="E519" t="s">
        <v>431</v>
      </c>
      <c r="F519">
        <v>33</v>
      </c>
      <c r="G519" t="s">
        <v>431</v>
      </c>
      <c r="H519" t="s">
        <v>23</v>
      </c>
      <c r="I519" t="s">
        <v>24</v>
      </c>
      <c r="J519" t="s">
        <v>14</v>
      </c>
      <c r="K519">
        <v>3</v>
      </c>
    </row>
    <row r="520" spans="1:11" x14ac:dyDescent="0.25">
      <c r="A520" t="s">
        <v>37</v>
      </c>
      <c r="B520" t="s">
        <v>93</v>
      </c>
      <c r="C520" t="s">
        <v>142</v>
      </c>
      <c r="D520">
        <v>85</v>
      </c>
      <c r="E520" t="s">
        <v>431</v>
      </c>
      <c r="F520">
        <v>33</v>
      </c>
      <c r="G520" t="s">
        <v>431</v>
      </c>
      <c r="H520" t="s">
        <v>23</v>
      </c>
      <c r="I520" t="s">
        <v>24</v>
      </c>
      <c r="J520" t="s">
        <v>15</v>
      </c>
      <c r="K520">
        <v>25</v>
      </c>
    </row>
    <row r="521" spans="1:11" x14ac:dyDescent="0.25">
      <c r="A521" t="s">
        <v>37</v>
      </c>
      <c r="B521" t="s">
        <v>93</v>
      </c>
      <c r="C521" t="s">
        <v>142</v>
      </c>
      <c r="D521">
        <v>85</v>
      </c>
      <c r="E521" t="s">
        <v>431</v>
      </c>
      <c r="F521">
        <v>33</v>
      </c>
      <c r="G521" t="s">
        <v>431</v>
      </c>
      <c r="H521" t="s">
        <v>23</v>
      </c>
      <c r="I521" t="s">
        <v>24</v>
      </c>
      <c r="J521" t="s">
        <v>15</v>
      </c>
      <c r="K521">
        <v>2</v>
      </c>
    </row>
    <row r="522" spans="1:11" x14ac:dyDescent="0.25">
      <c r="A522" t="s">
        <v>37</v>
      </c>
      <c r="B522" t="s">
        <v>93</v>
      </c>
      <c r="C522" t="s">
        <v>142</v>
      </c>
      <c r="D522">
        <v>85</v>
      </c>
      <c r="E522" t="s">
        <v>431</v>
      </c>
      <c r="F522">
        <v>208</v>
      </c>
      <c r="G522" t="s">
        <v>432</v>
      </c>
      <c r="H522" t="s">
        <v>12</v>
      </c>
      <c r="I522" t="s">
        <v>13</v>
      </c>
      <c r="J522" t="s">
        <v>14</v>
      </c>
      <c r="K522">
        <v>24</v>
      </c>
    </row>
    <row r="523" spans="1:11" x14ac:dyDescent="0.25">
      <c r="A523" t="s">
        <v>37</v>
      </c>
      <c r="B523" t="s">
        <v>93</v>
      </c>
      <c r="C523" t="s">
        <v>142</v>
      </c>
      <c r="D523">
        <v>85</v>
      </c>
      <c r="E523" t="s">
        <v>431</v>
      </c>
      <c r="F523">
        <v>208</v>
      </c>
      <c r="G523" t="s">
        <v>432</v>
      </c>
      <c r="H523" t="s">
        <v>12</v>
      </c>
      <c r="I523" t="s">
        <v>13</v>
      </c>
      <c r="J523" t="s">
        <v>15</v>
      </c>
      <c r="K523">
        <v>33</v>
      </c>
    </row>
    <row r="524" spans="1:11" x14ac:dyDescent="0.25">
      <c r="A524" t="s">
        <v>37</v>
      </c>
      <c r="B524" t="s">
        <v>93</v>
      </c>
      <c r="C524" t="s">
        <v>142</v>
      </c>
      <c r="D524">
        <v>92</v>
      </c>
      <c r="E524" t="s">
        <v>287</v>
      </c>
      <c r="F524">
        <v>8</v>
      </c>
      <c r="G524" t="s">
        <v>287</v>
      </c>
      <c r="H524" t="s">
        <v>23</v>
      </c>
      <c r="I524" t="s">
        <v>24</v>
      </c>
      <c r="J524" t="s">
        <v>14</v>
      </c>
      <c r="K524">
        <v>28</v>
      </c>
    </row>
    <row r="525" spans="1:11" x14ac:dyDescent="0.25">
      <c r="A525" t="s">
        <v>37</v>
      </c>
      <c r="B525" t="s">
        <v>93</v>
      </c>
      <c r="C525" t="s">
        <v>142</v>
      </c>
      <c r="D525">
        <v>92</v>
      </c>
      <c r="E525" t="s">
        <v>287</v>
      </c>
      <c r="F525">
        <v>8</v>
      </c>
      <c r="G525" t="s">
        <v>287</v>
      </c>
      <c r="H525" t="s">
        <v>23</v>
      </c>
      <c r="I525" t="s">
        <v>24</v>
      </c>
      <c r="J525" t="s">
        <v>15</v>
      </c>
      <c r="K525">
        <v>30</v>
      </c>
    </row>
    <row r="526" spans="1:11" x14ac:dyDescent="0.25">
      <c r="A526" t="s">
        <v>37</v>
      </c>
      <c r="B526" t="s">
        <v>93</v>
      </c>
      <c r="C526" t="s">
        <v>142</v>
      </c>
      <c r="D526">
        <v>92</v>
      </c>
      <c r="E526" t="s">
        <v>287</v>
      </c>
      <c r="F526">
        <v>358</v>
      </c>
      <c r="G526" t="s">
        <v>306</v>
      </c>
      <c r="H526" t="s">
        <v>12</v>
      </c>
      <c r="I526" t="s">
        <v>41</v>
      </c>
      <c r="J526" t="s">
        <v>14</v>
      </c>
      <c r="K526">
        <v>8</v>
      </c>
    </row>
    <row r="527" spans="1:11" x14ac:dyDescent="0.25">
      <c r="A527" t="s">
        <v>37</v>
      </c>
      <c r="B527" t="s">
        <v>93</v>
      </c>
      <c r="C527" t="s">
        <v>142</v>
      </c>
      <c r="D527">
        <v>92</v>
      </c>
      <c r="E527" t="s">
        <v>287</v>
      </c>
      <c r="F527">
        <v>358</v>
      </c>
      <c r="G527" t="s">
        <v>306</v>
      </c>
      <c r="H527" t="s">
        <v>12</v>
      </c>
      <c r="I527" t="s">
        <v>41</v>
      </c>
      <c r="J527" t="s">
        <v>15</v>
      </c>
      <c r="K527">
        <v>5</v>
      </c>
    </row>
    <row r="528" spans="1:11" x14ac:dyDescent="0.25">
      <c r="A528" t="s">
        <v>37</v>
      </c>
      <c r="B528" t="s">
        <v>93</v>
      </c>
      <c r="C528" t="s">
        <v>142</v>
      </c>
      <c r="D528">
        <v>92</v>
      </c>
      <c r="E528" t="s">
        <v>287</v>
      </c>
      <c r="F528">
        <v>359</v>
      </c>
      <c r="G528" t="s">
        <v>297</v>
      </c>
      <c r="H528" t="s">
        <v>12</v>
      </c>
      <c r="I528" t="s">
        <v>13</v>
      </c>
      <c r="J528" t="s">
        <v>14</v>
      </c>
      <c r="K528">
        <v>15</v>
      </c>
    </row>
    <row r="529" spans="1:11" x14ac:dyDescent="0.25">
      <c r="A529" t="s">
        <v>37</v>
      </c>
      <c r="B529" t="s">
        <v>93</v>
      </c>
      <c r="C529" t="s">
        <v>142</v>
      </c>
      <c r="D529">
        <v>92</v>
      </c>
      <c r="E529" t="s">
        <v>287</v>
      </c>
      <c r="F529">
        <v>359</v>
      </c>
      <c r="G529" t="s">
        <v>297</v>
      </c>
      <c r="H529" t="s">
        <v>12</v>
      </c>
      <c r="I529" t="s">
        <v>13</v>
      </c>
      <c r="J529" t="s">
        <v>15</v>
      </c>
      <c r="K529">
        <v>13</v>
      </c>
    </row>
    <row r="530" spans="1:11" x14ac:dyDescent="0.25">
      <c r="A530" t="s">
        <v>37</v>
      </c>
      <c r="B530" t="s">
        <v>93</v>
      </c>
      <c r="C530" t="s">
        <v>142</v>
      </c>
      <c r="D530">
        <v>93</v>
      </c>
      <c r="E530" t="s">
        <v>148</v>
      </c>
      <c r="F530">
        <v>59</v>
      </c>
      <c r="G530" t="s">
        <v>148</v>
      </c>
      <c r="H530" t="s">
        <v>12</v>
      </c>
      <c r="I530" t="s">
        <v>13</v>
      </c>
      <c r="J530" t="s">
        <v>14</v>
      </c>
      <c r="K530">
        <v>25</v>
      </c>
    </row>
    <row r="531" spans="1:11" x14ac:dyDescent="0.25">
      <c r="A531" t="s">
        <v>37</v>
      </c>
      <c r="B531" t="s">
        <v>93</v>
      </c>
      <c r="C531" t="s">
        <v>142</v>
      </c>
      <c r="D531">
        <v>93</v>
      </c>
      <c r="E531" t="s">
        <v>148</v>
      </c>
      <c r="F531">
        <v>59</v>
      </c>
      <c r="G531" t="s">
        <v>148</v>
      </c>
      <c r="H531" t="s">
        <v>12</v>
      </c>
      <c r="I531" t="s">
        <v>13</v>
      </c>
      <c r="J531" t="s">
        <v>15</v>
      </c>
      <c r="K531">
        <v>32</v>
      </c>
    </row>
    <row r="532" spans="1:11" x14ac:dyDescent="0.25">
      <c r="A532" t="s">
        <v>37</v>
      </c>
      <c r="B532" t="s">
        <v>93</v>
      </c>
      <c r="C532" t="s">
        <v>142</v>
      </c>
      <c r="D532">
        <v>97</v>
      </c>
      <c r="E532" t="s">
        <v>144</v>
      </c>
      <c r="F532">
        <v>34</v>
      </c>
      <c r="G532" t="s">
        <v>144</v>
      </c>
      <c r="H532" t="s">
        <v>23</v>
      </c>
      <c r="I532" t="s">
        <v>24</v>
      </c>
      <c r="J532" t="s">
        <v>14</v>
      </c>
      <c r="K532">
        <v>22</v>
      </c>
    </row>
    <row r="533" spans="1:11" x14ac:dyDescent="0.25">
      <c r="A533" t="s">
        <v>37</v>
      </c>
      <c r="B533" t="s">
        <v>93</v>
      </c>
      <c r="C533" t="s">
        <v>142</v>
      </c>
      <c r="D533">
        <v>97</v>
      </c>
      <c r="E533" t="s">
        <v>144</v>
      </c>
      <c r="F533">
        <v>34</v>
      </c>
      <c r="G533" t="s">
        <v>144</v>
      </c>
      <c r="H533" t="s">
        <v>23</v>
      </c>
      <c r="I533" t="s">
        <v>24</v>
      </c>
      <c r="J533" t="s">
        <v>15</v>
      </c>
      <c r="K533">
        <v>28</v>
      </c>
    </row>
    <row r="534" spans="1:11" x14ac:dyDescent="0.25">
      <c r="A534" t="s">
        <v>37</v>
      </c>
      <c r="B534" t="s">
        <v>93</v>
      </c>
      <c r="C534" t="s">
        <v>142</v>
      </c>
      <c r="D534">
        <v>97</v>
      </c>
      <c r="E534" t="s">
        <v>144</v>
      </c>
      <c r="F534">
        <v>217</v>
      </c>
      <c r="G534" t="s">
        <v>298</v>
      </c>
      <c r="H534" t="s">
        <v>12</v>
      </c>
      <c r="I534" t="s">
        <v>13</v>
      </c>
      <c r="J534" t="s">
        <v>14</v>
      </c>
      <c r="K534">
        <v>65</v>
      </c>
    </row>
    <row r="535" spans="1:11" x14ac:dyDescent="0.25">
      <c r="A535" t="s">
        <v>37</v>
      </c>
      <c r="B535" t="s">
        <v>93</v>
      </c>
      <c r="C535" t="s">
        <v>142</v>
      </c>
      <c r="D535">
        <v>97</v>
      </c>
      <c r="E535" t="s">
        <v>144</v>
      </c>
      <c r="F535">
        <v>217</v>
      </c>
      <c r="G535" t="s">
        <v>298</v>
      </c>
      <c r="H535" t="s">
        <v>12</v>
      </c>
      <c r="I535" t="s">
        <v>13</v>
      </c>
      <c r="J535" t="s">
        <v>15</v>
      </c>
      <c r="K535">
        <v>65</v>
      </c>
    </row>
    <row r="536" spans="1:11" x14ac:dyDescent="0.25">
      <c r="A536" t="s">
        <v>37</v>
      </c>
      <c r="B536" t="s">
        <v>93</v>
      </c>
      <c r="C536" t="s">
        <v>142</v>
      </c>
      <c r="D536">
        <v>97</v>
      </c>
      <c r="E536" t="s">
        <v>144</v>
      </c>
      <c r="F536">
        <v>217</v>
      </c>
      <c r="G536" t="s">
        <v>298</v>
      </c>
      <c r="H536" t="s">
        <v>12</v>
      </c>
      <c r="I536" t="s">
        <v>13</v>
      </c>
      <c r="J536" t="s">
        <v>15</v>
      </c>
      <c r="K536">
        <v>1</v>
      </c>
    </row>
    <row r="537" spans="1:11" x14ac:dyDescent="0.25">
      <c r="A537" t="s">
        <v>37</v>
      </c>
      <c r="B537" t="s">
        <v>93</v>
      </c>
      <c r="C537" t="s">
        <v>142</v>
      </c>
      <c r="D537">
        <v>97</v>
      </c>
      <c r="E537" t="s">
        <v>144</v>
      </c>
      <c r="F537">
        <v>218</v>
      </c>
      <c r="G537" t="s">
        <v>299</v>
      </c>
      <c r="H537" t="s">
        <v>12</v>
      </c>
      <c r="I537" t="s">
        <v>13</v>
      </c>
      <c r="J537" t="s">
        <v>14</v>
      </c>
      <c r="K537">
        <v>6</v>
      </c>
    </row>
    <row r="538" spans="1:11" x14ac:dyDescent="0.25">
      <c r="A538" t="s">
        <v>37</v>
      </c>
      <c r="B538" t="s">
        <v>93</v>
      </c>
      <c r="C538" t="s">
        <v>142</v>
      </c>
      <c r="D538">
        <v>97</v>
      </c>
      <c r="E538" t="s">
        <v>144</v>
      </c>
      <c r="F538">
        <v>218</v>
      </c>
      <c r="G538" t="s">
        <v>299</v>
      </c>
      <c r="H538" t="s">
        <v>12</v>
      </c>
      <c r="I538" t="s">
        <v>13</v>
      </c>
      <c r="J538" t="s">
        <v>15</v>
      </c>
      <c r="K538">
        <v>3</v>
      </c>
    </row>
    <row r="539" spans="1:11" x14ac:dyDescent="0.25">
      <c r="A539" t="s">
        <v>37</v>
      </c>
      <c r="B539" t="s">
        <v>93</v>
      </c>
      <c r="C539" t="s">
        <v>142</v>
      </c>
      <c r="D539">
        <v>97</v>
      </c>
      <c r="E539" t="s">
        <v>144</v>
      </c>
      <c r="F539">
        <v>361</v>
      </c>
      <c r="G539" t="s">
        <v>434</v>
      </c>
      <c r="H539" t="s">
        <v>12</v>
      </c>
      <c r="I539" t="s">
        <v>13</v>
      </c>
      <c r="J539" t="s">
        <v>14</v>
      </c>
      <c r="K539">
        <v>9</v>
      </c>
    </row>
    <row r="540" spans="1:11" x14ac:dyDescent="0.25">
      <c r="A540" t="s">
        <v>37</v>
      </c>
      <c r="B540" t="s">
        <v>93</v>
      </c>
      <c r="C540" t="s">
        <v>142</v>
      </c>
      <c r="D540">
        <v>97</v>
      </c>
      <c r="E540" t="s">
        <v>144</v>
      </c>
      <c r="F540">
        <v>361</v>
      </c>
      <c r="G540" t="s">
        <v>434</v>
      </c>
      <c r="H540" t="s">
        <v>12</v>
      </c>
      <c r="I540" t="s">
        <v>13</v>
      </c>
      <c r="J540" t="s">
        <v>15</v>
      </c>
      <c r="K540">
        <v>10</v>
      </c>
    </row>
    <row r="541" spans="1:11" x14ac:dyDescent="0.25">
      <c r="A541" t="s">
        <v>37</v>
      </c>
      <c r="B541" t="s">
        <v>93</v>
      </c>
      <c r="C541" t="s">
        <v>142</v>
      </c>
      <c r="D541">
        <v>97</v>
      </c>
      <c r="E541" t="s">
        <v>144</v>
      </c>
      <c r="F541">
        <v>361</v>
      </c>
      <c r="G541" t="s">
        <v>434</v>
      </c>
      <c r="H541" t="s">
        <v>12</v>
      </c>
      <c r="I541" t="s">
        <v>13</v>
      </c>
      <c r="J541" t="s">
        <v>15</v>
      </c>
      <c r="K541">
        <v>1</v>
      </c>
    </row>
    <row r="542" spans="1:11" x14ac:dyDescent="0.25">
      <c r="A542" t="s">
        <v>37</v>
      </c>
      <c r="B542" t="s">
        <v>93</v>
      </c>
      <c r="C542" t="s">
        <v>142</v>
      </c>
      <c r="D542">
        <v>97</v>
      </c>
      <c r="E542" t="s">
        <v>144</v>
      </c>
      <c r="F542">
        <v>362</v>
      </c>
      <c r="G542" t="s">
        <v>145</v>
      </c>
      <c r="H542" t="s">
        <v>12</v>
      </c>
      <c r="I542" t="s">
        <v>13</v>
      </c>
      <c r="J542" t="s">
        <v>14</v>
      </c>
      <c r="K542">
        <v>36</v>
      </c>
    </row>
    <row r="543" spans="1:11" x14ac:dyDescent="0.25">
      <c r="A543" t="s">
        <v>37</v>
      </c>
      <c r="B543" t="s">
        <v>93</v>
      </c>
      <c r="C543" t="s">
        <v>142</v>
      </c>
      <c r="D543">
        <v>97</v>
      </c>
      <c r="E543" t="s">
        <v>144</v>
      </c>
      <c r="F543">
        <v>362</v>
      </c>
      <c r="G543" t="s">
        <v>145</v>
      </c>
      <c r="H543" t="s">
        <v>12</v>
      </c>
      <c r="I543" t="s">
        <v>13</v>
      </c>
      <c r="J543" t="s">
        <v>14</v>
      </c>
      <c r="K543">
        <v>1</v>
      </c>
    </row>
    <row r="544" spans="1:11" x14ac:dyDescent="0.25">
      <c r="A544" t="s">
        <v>37</v>
      </c>
      <c r="B544" t="s">
        <v>93</v>
      </c>
      <c r="C544" t="s">
        <v>142</v>
      </c>
      <c r="D544">
        <v>97</v>
      </c>
      <c r="E544" t="s">
        <v>144</v>
      </c>
      <c r="F544">
        <v>362</v>
      </c>
      <c r="G544" t="s">
        <v>145</v>
      </c>
      <c r="H544" t="s">
        <v>12</v>
      </c>
      <c r="I544" t="s">
        <v>13</v>
      </c>
      <c r="J544" t="s">
        <v>15</v>
      </c>
      <c r="K544">
        <v>22</v>
      </c>
    </row>
    <row r="545" spans="1:11" x14ac:dyDescent="0.25">
      <c r="A545" t="s">
        <v>37</v>
      </c>
      <c r="B545" t="s">
        <v>93</v>
      </c>
      <c r="C545" t="s">
        <v>142</v>
      </c>
      <c r="D545">
        <v>97</v>
      </c>
      <c r="E545" t="s">
        <v>144</v>
      </c>
      <c r="F545">
        <v>362</v>
      </c>
      <c r="G545" t="s">
        <v>145</v>
      </c>
      <c r="H545" t="s">
        <v>12</v>
      </c>
      <c r="I545" t="s">
        <v>13</v>
      </c>
      <c r="J545" t="s">
        <v>15</v>
      </c>
      <c r="K545">
        <v>3</v>
      </c>
    </row>
    <row r="546" spans="1:11" x14ac:dyDescent="0.25">
      <c r="A546" t="s">
        <v>37</v>
      </c>
      <c r="B546" t="s">
        <v>93</v>
      </c>
      <c r="C546" t="s">
        <v>142</v>
      </c>
      <c r="D546">
        <v>197</v>
      </c>
      <c r="E546" t="s">
        <v>143</v>
      </c>
      <c r="F546">
        <v>60</v>
      </c>
      <c r="G546" t="s">
        <v>433</v>
      </c>
      <c r="H546" t="s">
        <v>12</v>
      </c>
      <c r="I546" t="s">
        <v>13</v>
      </c>
      <c r="J546" t="s">
        <v>14</v>
      </c>
      <c r="K546">
        <v>13</v>
      </c>
    </row>
    <row r="547" spans="1:11" x14ac:dyDescent="0.25">
      <c r="A547" t="s">
        <v>37</v>
      </c>
      <c r="B547" t="s">
        <v>93</v>
      </c>
      <c r="C547" t="s">
        <v>142</v>
      </c>
      <c r="D547">
        <v>197</v>
      </c>
      <c r="E547" t="s">
        <v>143</v>
      </c>
      <c r="F547">
        <v>60</v>
      </c>
      <c r="G547" t="s">
        <v>433</v>
      </c>
      <c r="H547" t="s">
        <v>12</v>
      </c>
      <c r="I547" t="s">
        <v>13</v>
      </c>
      <c r="J547" t="s">
        <v>15</v>
      </c>
      <c r="K547">
        <v>8</v>
      </c>
    </row>
    <row r="548" spans="1:11" x14ac:dyDescent="0.25">
      <c r="A548" t="s">
        <v>37</v>
      </c>
      <c r="B548" t="s">
        <v>93</v>
      </c>
      <c r="C548" t="s">
        <v>142</v>
      </c>
      <c r="D548">
        <v>197</v>
      </c>
      <c r="E548" t="s">
        <v>143</v>
      </c>
      <c r="F548">
        <v>363</v>
      </c>
      <c r="G548" t="s">
        <v>143</v>
      </c>
      <c r="H548" t="s">
        <v>23</v>
      </c>
      <c r="I548" t="s">
        <v>24</v>
      </c>
      <c r="J548" t="s">
        <v>15</v>
      </c>
      <c r="K548">
        <v>1</v>
      </c>
    </row>
    <row r="549" spans="1:11" x14ac:dyDescent="0.25">
      <c r="A549" t="s">
        <v>37</v>
      </c>
      <c r="B549" t="s">
        <v>93</v>
      </c>
      <c r="C549" t="s">
        <v>142</v>
      </c>
      <c r="D549">
        <v>197</v>
      </c>
      <c r="E549" t="s">
        <v>143</v>
      </c>
      <c r="F549">
        <v>365</v>
      </c>
      <c r="G549" t="s">
        <v>143</v>
      </c>
      <c r="H549" t="s">
        <v>12</v>
      </c>
      <c r="I549" t="s">
        <v>13</v>
      </c>
      <c r="J549" t="s">
        <v>14</v>
      </c>
      <c r="K549">
        <v>2</v>
      </c>
    </row>
    <row r="550" spans="1:11" x14ac:dyDescent="0.25">
      <c r="A550" t="s">
        <v>37</v>
      </c>
      <c r="B550" t="s">
        <v>93</v>
      </c>
      <c r="C550" t="s">
        <v>142</v>
      </c>
      <c r="D550">
        <v>197</v>
      </c>
      <c r="E550" t="s">
        <v>143</v>
      </c>
      <c r="F550">
        <v>365</v>
      </c>
      <c r="G550" t="s">
        <v>143</v>
      </c>
      <c r="H550" t="s">
        <v>12</v>
      </c>
      <c r="I550" t="s">
        <v>13</v>
      </c>
      <c r="J550" t="s">
        <v>14</v>
      </c>
      <c r="K550">
        <v>2</v>
      </c>
    </row>
    <row r="551" spans="1:11" x14ac:dyDescent="0.25">
      <c r="A551" t="s">
        <v>37</v>
      </c>
      <c r="B551" t="s">
        <v>93</v>
      </c>
      <c r="C551" t="s">
        <v>142</v>
      </c>
      <c r="D551">
        <v>197</v>
      </c>
      <c r="E551" t="s">
        <v>143</v>
      </c>
      <c r="F551">
        <v>365</v>
      </c>
      <c r="G551" t="s">
        <v>143</v>
      </c>
      <c r="H551" t="s">
        <v>12</v>
      </c>
      <c r="I551" t="s">
        <v>13</v>
      </c>
      <c r="J551" t="s">
        <v>15</v>
      </c>
      <c r="K551">
        <v>3</v>
      </c>
    </row>
    <row r="552" spans="1:11" x14ac:dyDescent="0.25">
      <c r="A552" t="s">
        <v>37</v>
      </c>
      <c r="B552" t="s">
        <v>93</v>
      </c>
      <c r="C552" t="s">
        <v>142</v>
      </c>
      <c r="D552">
        <v>197</v>
      </c>
      <c r="E552" t="s">
        <v>143</v>
      </c>
      <c r="F552">
        <v>365</v>
      </c>
      <c r="G552" t="s">
        <v>143</v>
      </c>
      <c r="H552" t="s">
        <v>12</v>
      </c>
      <c r="I552" t="s">
        <v>13</v>
      </c>
      <c r="J552" t="s">
        <v>15</v>
      </c>
      <c r="K552">
        <v>1</v>
      </c>
    </row>
    <row r="553" spans="1:11" x14ac:dyDescent="0.25">
      <c r="A553" t="s">
        <v>37</v>
      </c>
      <c r="B553" t="s">
        <v>93</v>
      </c>
      <c r="C553" t="s">
        <v>142</v>
      </c>
      <c r="D553">
        <v>208</v>
      </c>
      <c r="E553" t="s">
        <v>429</v>
      </c>
      <c r="F553">
        <v>475</v>
      </c>
      <c r="G553" t="s">
        <v>429</v>
      </c>
      <c r="H553" t="s">
        <v>23</v>
      </c>
      <c r="I553" t="s">
        <v>24</v>
      </c>
      <c r="J553" t="s">
        <v>14</v>
      </c>
      <c r="K553">
        <v>6</v>
      </c>
    </row>
    <row r="554" spans="1:11" x14ac:dyDescent="0.25">
      <c r="A554" t="s">
        <v>37</v>
      </c>
      <c r="B554" t="s">
        <v>93</v>
      </c>
      <c r="C554" t="s">
        <v>142</v>
      </c>
      <c r="D554">
        <v>208</v>
      </c>
      <c r="E554" t="s">
        <v>429</v>
      </c>
      <c r="F554">
        <v>475</v>
      </c>
      <c r="G554" t="s">
        <v>429</v>
      </c>
      <c r="H554" t="s">
        <v>23</v>
      </c>
      <c r="I554" t="s">
        <v>24</v>
      </c>
      <c r="J554" t="s">
        <v>15</v>
      </c>
      <c r="K554">
        <v>5</v>
      </c>
    </row>
    <row r="555" spans="1:11" x14ac:dyDescent="0.25">
      <c r="A555" t="s">
        <v>37</v>
      </c>
      <c r="B555" t="s">
        <v>93</v>
      </c>
      <c r="C555" t="s">
        <v>142</v>
      </c>
      <c r="D555">
        <v>208</v>
      </c>
      <c r="E555" t="s">
        <v>429</v>
      </c>
      <c r="F555">
        <v>589</v>
      </c>
      <c r="G555" t="s">
        <v>429</v>
      </c>
      <c r="H555" t="s">
        <v>12</v>
      </c>
      <c r="I555" t="s">
        <v>13</v>
      </c>
      <c r="J555" t="s">
        <v>14</v>
      </c>
      <c r="K555">
        <v>1</v>
      </c>
    </row>
    <row r="556" spans="1:11" x14ac:dyDescent="0.25">
      <c r="A556" t="s">
        <v>37</v>
      </c>
      <c r="B556" t="s">
        <v>93</v>
      </c>
      <c r="C556" t="s">
        <v>142</v>
      </c>
      <c r="D556">
        <v>208</v>
      </c>
      <c r="E556" t="s">
        <v>429</v>
      </c>
      <c r="F556">
        <v>589</v>
      </c>
      <c r="G556" t="s">
        <v>429</v>
      </c>
      <c r="H556" t="s">
        <v>12</v>
      </c>
      <c r="I556" t="s">
        <v>13</v>
      </c>
      <c r="J556" t="s">
        <v>15</v>
      </c>
      <c r="K556">
        <v>1</v>
      </c>
    </row>
    <row r="557" spans="1:11" x14ac:dyDescent="0.25">
      <c r="A557" t="s">
        <v>37</v>
      </c>
      <c r="B557" t="s">
        <v>93</v>
      </c>
      <c r="C557" t="s">
        <v>142</v>
      </c>
      <c r="D557">
        <v>208</v>
      </c>
      <c r="E557" t="s">
        <v>429</v>
      </c>
      <c r="F557">
        <v>589</v>
      </c>
      <c r="G557" t="s">
        <v>429</v>
      </c>
      <c r="H557" t="s">
        <v>12</v>
      </c>
      <c r="I557" t="s">
        <v>13</v>
      </c>
      <c r="J557" t="s">
        <v>15</v>
      </c>
      <c r="K557">
        <v>1</v>
      </c>
    </row>
    <row r="558" spans="1:11" x14ac:dyDescent="0.25">
      <c r="A558" t="s">
        <v>37</v>
      </c>
      <c r="B558" t="s">
        <v>93</v>
      </c>
      <c r="C558" t="s">
        <v>142</v>
      </c>
      <c r="D558">
        <v>311</v>
      </c>
      <c r="E558" t="s">
        <v>153</v>
      </c>
      <c r="F558">
        <v>588</v>
      </c>
      <c r="G558" t="s">
        <v>442</v>
      </c>
      <c r="H558" t="s">
        <v>12</v>
      </c>
      <c r="I558" t="s">
        <v>13</v>
      </c>
      <c r="J558" t="s">
        <v>14</v>
      </c>
      <c r="K558">
        <v>22</v>
      </c>
    </row>
    <row r="559" spans="1:11" x14ac:dyDescent="0.25">
      <c r="A559" t="s">
        <v>37</v>
      </c>
      <c r="B559" t="s">
        <v>93</v>
      </c>
      <c r="C559" t="s">
        <v>142</v>
      </c>
      <c r="D559">
        <v>311</v>
      </c>
      <c r="E559" t="s">
        <v>153</v>
      </c>
      <c r="F559">
        <v>588</v>
      </c>
      <c r="G559" t="s">
        <v>442</v>
      </c>
      <c r="H559" t="s">
        <v>12</v>
      </c>
      <c r="I559" t="s">
        <v>13</v>
      </c>
      <c r="J559" t="s">
        <v>15</v>
      </c>
      <c r="K559">
        <v>15</v>
      </c>
    </row>
    <row r="560" spans="1:11" x14ac:dyDescent="0.25">
      <c r="A560" t="s">
        <v>37</v>
      </c>
      <c r="B560" t="s">
        <v>93</v>
      </c>
      <c r="C560" t="s">
        <v>142</v>
      </c>
      <c r="D560">
        <v>312</v>
      </c>
      <c r="E560" t="s">
        <v>151</v>
      </c>
      <c r="F560">
        <v>591</v>
      </c>
      <c r="G560" t="s">
        <v>152</v>
      </c>
      <c r="H560" t="s">
        <v>12</v>
      </c>
      <c r="I560" t="s">
        <v>13</v>
      </c>
      <c r="J560" t="s">
        <v>14</v>
      </c>
      <c r="K560">
        <v>12</v>
      </c>
    </row>
    <row r="561" spans="1:11" x14ac:dyDescent="0.25">
      <c r="A561" t="s">
        <v>37</v>
      </c>
      <c r="B561" t="s">
        <v>93</v>
      </c>
      <c r="C561" t="s">
        <v>142</v>
      </c>
      <c r="D561">
        <v>312</v>
      </c>
      <c r="E561" t="s">
        <v>151</v>
      </c>
      <c r="F561">
        <v>591</v>
      </c>
      <c r="G561" t="s">
        <v>152</v>
      </c>
      <c r="H561" t="s">
        <v>12</v>
      </c>
      <c r="I561" t="s">
        <v>13</v>
      </c>
      <c r="J561" t="s">
        <v>14</v>
      </c>
      <c r="K561">
        <v>1</v>
      </c>
    </row>
    <row r="562" spans="1:11" x14ac:dyDescent="0.25">
      <c r="A562" t="s">
        <v>37</v>
      </c>
      <c r="B562" t="s">
        <v>93</v>
      </c>
      <c r="C562" t="s">
        <v>142</v>
      </c>
      <c r="D562">
        <v>312</v>
      </c>
      <c r="E562" t="s">
        <v>151</v>
      </c>
      <c r="F562">
        <v>591</v>
      </c>
      <c r="G562" t="s">
        <v>152</v>
      </c>
      <c r="H562" t="s">
        <v>12</v>
      </c>
      <c r="I562" t="s">
        <v>13</v>
      </c>
      <c r="J562" t="s">
        <v>15</v>
      </c>
      <c r="K562">
        <v>11</v>
      </c>
    </row>
    <row r="563" spans="1:11" x14ac:dyDescent="0.25">
      <c r="A563" t="s">
        <v>37</v>
      </c>
      <c r="B563" t="s">
        <v>93</v>
      </c>
      <c r="C563" t="s">
        <v>142</v>
      </c>
      <c r="D563">
        <v>313</v>
      </c>
      <c r="E563" t="s">
        <v>146</v>
      </c>
      <c r="F563">
        <v>596</v>
      </c>
      <c r="G563" t="s">
        <v>147</v>
      </c>
      <c r="H563" t="s">
        <v>12</v>
      </c>
      <c r="I563" t="s">
        <v>13</v>
      </c>
      <c r="J563" t="s">
        <v>14</v>
      </c>
      <c r="K563">
        <v>32</v>
      </c>
    </row>
    <row r="564" spans="1:11" x14ac:dyDescent="0.25">
      <c r="A564" t="s">
        <v>37</v>
      </c>
      <c r="B564" t="s">
        <v>93</v>
      </c>
      <c r="C564" t="s">
        <v>142</v>
      </c>
      <c r="D564">
        <v>313</v>
      </c>
      <c r="E564" t="s">
        <v>146</v>
      </c>
      <c r="F564">
        <v>596</v>
      </c>
      <c r="G564" t="s">
        <v>147</v>
      </c>
      <c r="H564" t="s">
        <v>12</v>
      </c>
      <c r="I564" t="s">
        <v>13</v>
      </c>
      <c r="J564" t="s">
        <v>15</v>
      </c>
      <c r="K564">
        <v>34</v>
      </c>
    </row>
    <row r="565" spans="1:11" x14ac:dyDescent="0.25">
      <c r="A565" t="s">
        <v>37</v>
      </c>
      <c r="B565" t="s">
        <v>93</v>
      </c>
      <c r="C565" t="s">
        <v>142</v>
      </c>
      <c r="D565">
        <v>313</v>
      </c>
      <c r="E565" t="s">
        <v>146</v>
      </c>
      <c r="F565">
        <v>597</v>
      </c>
      <c r="G565" t="s">
        <v>300</v>
      </c>
      <c r="H565" t="s">
        <v>12</v>
      </c>
      <c r="I565" t="s">
        <v>13</v>
      </c>
      <c r="J565" t="s">
        <v>14</v>
      </c>
      <c r="K565">
        <v>12</v>
      </c>
    </row>
    <row r="566" spans="1:11" x14ac:dyDescent="0.25">
      <c r="A566" t="s">
        <v>37</v>
      </c>
      <c r="B566" t="s">
        <v>93</v>
      </c>
      <c r="C566" t="s">
        <v>142</v>
      </c>
      <c r="D566">
        <v>313</v>
      </c>
      <c r="E566" t="s">
        <v>146</v>
      </c>
      <c r="F566">
        <v>597</v>
      </c>
      <c r="G566" t="s">
        <v>300</v>
      </c>
      <c r="H566" t="s">
        <v>12</v>
      </c>
      <c r="I566" t="s">
        <v>13</v>
      </c>
      <c r="J566" t="s">
        <v>14</v>
      </c>
      <c r="K566">
        <v>1</v>
      </c>
    </row>
    <row r="567" spans="1:11" x14ac:dyDescent="0.25">
      <c r="A567" t="s">
        <v>37</v>
      </c>
      <c r="B567" t="s">
        <v>93</v>
      </c>
      <c r="C567" t="s">
        <v>142</v>
      </c>
      <c r="D567">
        <v>313</v>
      </c>
      <c r="E567" t="s">
        <v>146</v>
      </c>
      <c r="F567">
        <v>597</v>
      </c>
      <c r="G567" t="s">
        <v>300</v>
      </c>
      <c r="H567" t="s">
        <v>12</v>
      </c>
      <c r="I567" t="s">
        <v>13</v>
      </c>
      <c r="J567" t="s">
        <v>15</v>
      </c>
      <c r="K567">
        <v>13</v>
      </c>
    </row>
    <row r="568" spans="1:11" x14ac:dyDescent="0.25">
      <c r="A568" t="s">
        <v>37</v>
      </c>
      <c r="B568" t="s">
        <v>93</v>
      </c>
      <c r="C568" t="s">
        <v>142</v>
      </c>
      <c r="D568">
        <v>314</v>
      </c>
      <c r="E568" t="s">
        <v>438</v>
      </c>
      <c r="F568">
        <v>768</v>
      </c>
      <c r="G568" t="s">
        <v>439</v>
      </c>
      <c r="H568" t="s">
        <v>12</v>
      </c>
      <c r="I568" t="s">
        <v>13</v>
      </c>
      <c r="J568" t="s">
        <v>14</v>
      </c>
      <c r="K568">
        <v>24</v>
      </c>
    </row>
    <row r="569" spans="1:11" x14ac:dyDescent="0.25">
      <c r="A569" t="s">
        <v>37</v>
      </c>
      <c r="B569" t="s">
        <v>93</v>
      </c>
      <c r="C569" t="s">
        <v>142</v>
      </c>
      <c r="D569">
        <v>314</v>
      </c>
      <c r="E569" t="s">
        <v>438</v>
      </c>
      <c r="F569">
        <v>768</v>
      </c>
      <c r="G569" t="s">
        <v>439</v>
      </c>
      <c r="H569" t="s">
        <v>12</v>
      </c>
      <c r="I569" t="s">
        <v>13</v>
      </c>
      <c r="J569" t="s">
        <v>15</v>
      </c>
      <c r="K569">
        <v>19</v>
      </c>
    </row>
    <row r="570" spans="1:11" x14ac:dyDescent="0.25">
      <c r="A570" t="s">
        <v>37</v>
      </c>
      <c r="B570" t="s">
        <v>93</v>
      </c>
      <c r="C570" t="s">
        <v>142</v>
      </c>
      <c r="D570">
        <v>314</v>
      </c>
      <c r="E570" t="s">
        <v>438</v>
      </c>
      <c r="F570">
        <v>769</v>
      </c>
      <c r="G570" t="s">
        <v>100</v>
      </c>
      <c r="H570" t="s">
        <v>12</v>
      </c>
      <c r="I570" t="s">
        <v>13</v>
      </c>
      <c r="J570" t="s">
        <v>14</v>
      </c>
      <c r="K570">
        <v>7</v>
      </c>
    </row>
    <row r="571" spans="1:11" x14ac:dyDescent="0.25">
      <c r="A571" t="s">
        <v>37</v>
      </c>
      <c r="B571" t="s">
        <v>93</v>
      </c>
      <c r="C571" t="s">
        <v>142</v>
      </c>
      <c r="D571">
        <v>314</v>
      </c>
      <c r="E571" t="s">
        <v>438</v>
      </c>
      <c r="F571">
        <v>769</v>
      </c>
      <c r="G571" t="s">
        <v>100</v>
      </c>
      <c r="H571" t="s">
        <v>12</v>
      </c>
      <c r="I571" t="s">
        <v>13</v>
      </c>
      <c r="J571" t="s">
        <v>14</v>
      </c>
      <c r="K571">
        <v>2</v>
      </c>
    </row>
    <row r="572" spans="1:11" x14ac:dyDescent="0.25">
      <c r="A572" t="s">
        <v>37</v>
      </c>
      <c r="B572" t="s">
        <v>93</v>
      </c>
      <c r="C572" t="s">
        <v>142</v>
      </c>
      <c r="D572">
        <v>314</v>
      </c>
      <c r="E572" t="s">
        <v>438</v>
      </c>
      <c r="F572">
        <v>769</v>
      </c>
      <c r="G572" t="s">
        <v>100</v>
      </c>
      <c r="H572" t="s">
        <v>12</v>
      </c>
      <c r="I572" t="s">
        <v>13</v>
      </c>
      <c r="J572" t="s">
        <v>15</v>
      </c>
      <c r="K572">
        <v>4</v>
      </c>
    </row>
    <row r="573" spans="1:11" x14ac:dyDescent="0.25">
      <c r="A573" t="s">
        <v>37</v>
      </c>
      <c r="B573" t="s">
        <v>93</v>
      </c>
      <c r="C573" t="s">
        <v>142</v>
      </c>
      <c r="D573">
        <v>501</v>
      </c>
      <c r="E573" t="s">
        <v>430</v>
      </c>
      <c r="F573">
        <v>1581</v>
      </c>
      <c r="G573" t="s">
        <v>430</v>
      </c>
      <c r="H573" t="s">
        <v>23</v>
      </c>
      <c r="I573" t="s">
        <v>351</v>
      </c>
      <c r="J573" t="s">
        <v>14</v>
      </c>
      <c r="K573">
        <v>11</v>
      </c>
    </row>
    <row r="574" spans="1:11" x14ac:dyDescent="0.25">
      <c r="A574" t="s">
        <v>37</v>
      </c>
      <c r="B574" t="s">
        <v>93</v>
      </c>
      <c r="C574" t="s">
        <v>142</v>
      </c>
      <c r="D574">
        <v>501</v>
      </c>
      <c r="E574" t="s">
        <v>430</v>
      </c>
      <c r="F574">
        <v>1581</v>
      </c>
      <c r="G574" t="s">
        <v>430</v>
      </c>
      <c r="H574" t="s">
        <v>23</v>
      </c>
      <c r="I574" t="s">
        <v>351</v>
      </c>
      <c r="J574" t="s">
        <v>15</v>
      </c>
      <c r="K574">
        <v>2</v>
      </c>
    </row>
    <row r="575" spans="1:11" x14ac:dyDescent="0.25">
      <c r="A575" t="s">
        <v>37</v>
      </c>
      <c r="B575" t="s">
        <v>93</v>
      </c>
      <c r="C575" t="s">
        <v>142</v>
      </c>
      <c r="D575">
        <v>683</v>
      </c>
      <c r="E575" t="s">
        <v>657</v>
      </c>
      <c r="F575">
        <v>683</v>
      </c>
      <c r="G575" t="s">
        <v>658</v>
      </c>
      <c r="H575" t="s">
        <v>12</v>
      </c>
      <c r="I575" t="s">
        <v>47</v>
      </c>
      <c r="J575" t="s">
        <v>14</v>
      </c>
      <c r="K575">
        <v>4</v>
      </c>
    </row>
    <row r="576" spans="1:11" x14ac:dyDescent="0.25">
      <c r="A576" t="s">
        <v>37</v>
      </c>
      <c r="B576" t="s">
        <v>93</v>
      </c>
      <c r="C576" t="s">
        <v>142</v>
      </c>
      <c r="D576">
        <v>683</v>
      </c>
      <c r="E576" t="s">
        <v>657</v>
      </c>
      <c r="F576">
        <v>683</v>
      </c>
      <c r="G576" t="s">
        <v>658</v>
      </c>
      <c r="H576" t="s">
        <v>12</v>
      </c>
      <c r="I576" t="s">
        <v>47</v>
      </c>
      <c r="J576" t="s">
        <v>15</v>
      </c>
      <c r="K576">
        <v>2</v>
      </c>
    </row>
    <row r="577" spans="1:11" x14ac:dyDescent="0.25">
      <c r="A577" t="s">
        <v>37</v>
      </c>
      <c r="B577" t="s">
        <v>93</v>
      </c>
      <c r="C577" t="s">
        <v>142</v>
      </c>
      <c r="D577">
        <v>831</v>
      </c>
      <c r="E577" t="s">
        <v>435</v>
      </c>
      <c r="F577">
        <v>114</v>
      </c>
      <c r="G577" t="s">
        <v>436</v>
      </c>
      <c r="H577" t="s">
        <v>23</v>
      </c>
      <c r="I577" t="s">
        <v>68</v>
      </c>
      <c r="J577" t="s">
        <v>14</v>
      </c>
      <c r="K577">
        <v>25</v>
      </c>
    </row>
    <row r="578" spans="1:11" x14ac:dyDescent="0.25">
      <c r="A578" t="s">
        <v>37</v>
      </c>
      <c r="B578" t="s">
        <v>93</v>
      </c>
      <c r="C578" t="s">
        <v>142</v>
      </c>
      <c r="D578">
        <v>831</v>
      </c>
      <c r="E578" t="s">
        <v>435</v>
      </c>
      <c r="F578">
        <v>114</v>
      </c>
      <c r="G578" t="s">
        <v>436</v>
      </c>
      <c r="H578" t="s">
        <v>23</v>
      </c>
      <c r="I578" t="s">
        <v>68</v>
      </c>
      <c r="J578" t="s">
        <v>15</v>
      </c>
      <c r="K578">
        <v>31</v>
      </c>
    </row>
    <row r="579" spans="1:11" x14ac:dyDescent="0.25">
      <c r="A579" t="s">
        <v>37</v>
      </c>
      <c r="B579" t="s">
        <v>93</v>
      </c>
      <c r="C579" t="s">
        <v>142</v>
      </c>
      <c r="D579">
        <v>831</v>
      </c>
      <c r="E579" t="s">
        <v>435</v>
      </c>
      <c r="F579">
        <v>1001</v>
      </c>
      <c r="G579" t="s">
        <v>437</v>
      </c>
      <c r="H579" t="s">
        <v>12</v>
      </c>
      <c r="I579" t="s">
        <v>13</v>
      </c>
      <c r="J579" t="s">
        <v>14</v>
      </c>
      <c r="K579">
        <v>23</v>
      </c>
    </row>
    <row r="580" spans="1:11" x14ac:dyDescent="0.25">
      <c r="A580" t="s">
        <v>37</v>
      </c>
      <c r="B580" t="s">
        <v>93</v>
      </c>
      <c r="C580" t="s">
        <v>142</v>
      </c>
      <c r="D580">
        <v>831</v>
      </c>
      <c r="E580" t="s">
        <v>435</v>
      </c>
      <c r="F580">
        <v>1001</v>
      </c>
      <c r="G580" t="s">
        <v>437</v>
      </c>
      <c r="H580" t="s">
        <v>12</v>
      </c>
      <c r="I580" t="s">
        <v>13</v>
      </c>
      <c r="J580" t="s">
        <v>15</v>
      </c>
      <c r="K580">
        <v>8</v>
      </c>
    </row>
    <row r="581" spans="1:11" x14ac:dyDescent="0.25">
      <c r="A581" t="s">
        <v>37</v>
      </c>
      <c r="B581" t="s">
        <v>93</v>
      </c>
      <c r="C581" t="s">
        <v>142</v>
      </c>
      <c r="D581">
        <v>838</v>
      </c>
      <c r="E581" t="s">
        <v>149</v>
      </c>
      <c r="F581">
        <v>117</v>
      </c>
      <c r="G581" t="s">
        <v>440</v>
      </c>
      <c r="H581" t="s">
        <v>23</v>
      </c>
      <c r="I581" t="s">
        <v>68</v>
      </c>
      <c r="J581" t="s">
        <v>14</v>
      </c>
      <c r="K581">
        <v>9</v>
      </c>
    </row>
    <row r="582" spans="1:11" x14ac:dyDescent="0.25">
      <c r="A582" t="s">
        <v>37</v>
      </c>
      <c r="B582" t="s">
        <v>93</v>
      </c>
      <c r="C582" t="s">
        <v>142</v>
      </c>
      <c r="D582">
        <v>838</v>
      </c>
      <c r="E582" t="s">
        <v>149</v>
      </c>
      <c r="F582">
        <v>117</v>
      </c>
      <c r="G582" t="s">
        <v>440</v>
      </c>
      <c r="H582" t="s">
        <v>23</v>
      </c>
      <c r="I582" t="s">
        <v>68</v>
      </c>
      <c r="J582" t="s">
        <v>15</v>
      </c>
      <c r="K582">
        <v>13</v>
      </c>
    </row>
    <row r="583" spans="1:11" x14ac:dyDescent="0.25">
      <c r="A583" t="s">
        <v>37</v>
      </c>
      <c r="B583" t="s">
        <v>93</v>
      </c>
      <c r="C583" t="s">
        <v>142</v>
      </c>
      <c r="D583">
        <v>838</v>
      </c>
      <c r="E583" t="s">
        <v>149</v>
      </c>
      <c r="F583">
        <v>770</v>
      </c>
      <c r="G583" t="s">
        <v>150</v>
      </c>
      <c r="H583" t="s">
        <v>12</v>
      </c>
      <c r="I583" t="s">
        <v>13</v>
      </c>
      <c r="J583" t="s">
        <v>14</v>
      </c>
      <c r="K583">
        <v>41</v>
      </c>
    </row>
    <row r="584" spans="1:11" x14ac:dyDescent="0.25">
      <c r="A584" t="s">
        <v>37</v>
      </c>
      <c r="B584" t="s">
        <v>93</v>
      </c>
      <c r="C584" t="s">
        <v>142</v>
      </c>
      <c r="D584">
        <v>838</v>
      </c>
      <c r="E584" t="s">
        <v>149</v>
      </c>
      <c r="F584">
        <v>770</v>
      </c>
      <c r="G584" t="s">
        <v>150</v>
      </c>
      <c r="H584" t="s">
        <v>12</v>
      </c>
      <c r="I584" t="s">
        <v>13</v>
      </c>
      <c r="J584" t="s">
        <v>15</v>
      </c>
      <c r="K584">
        <v>49</v>
      </c>
    </row>
    <row r="585" spans="1:11" x14ac:dyDescent="0.25">
      <c r="A585" t="s">
        <v>37</v>
      </c>
      <c r="B585" t="s">
        <v>93</v>
      </c>
      <c r="C585" t="s">
        <v>142</v>
      </c>
      <c r="D585">
        <v>839</v>
      </c>
      <c r="E585" t="s">
        <v>301</v>
      </c>
      <c r="F585">
        <v>1559</v>
      </c>
      <c r="G585" t="s">
        <v>441</v>
      </c>
      <c r="H585" t="s">
        <v>12</v>
      </c>
      <c r="I585" t="s">
        <v>13</v>
      </c>
      <c r="J585" t="s">
        <v>14</v>
      </c>
      <c r="K585">
        <v>12</v>
      </c>
    </row>
    <row r="586" spans="1:11" x14ac:dyDescent="0.25">
      <c r="A586" t="s">
        <v>37</v>
      </c>
      <c r="B586" t="s">
        <v>93</v>
      </c>
      <c r="C586" t="s">
        <v>142</v>
      </c>
      <c r="D586">
        <v>839</v>
      </c>
      <c r="E586" t="s">
        <v>301</v>
      </c>
      <c r="F586">
        <v>1559</v>
      </c>
      <c r="G586" t="s">
        <v>441</v>
      </c>
      <c r="H586" t="s">
        <v>12</v>
      </c>
      <c r="I586" t="s">
        <v>13</v>
      </c>
      <c r="J586" t="s">
        <v>15</v>
      </c>
      <c r="K586">
        <v>4</v>
      </c>
    </row>
    <row r="587" spans="1:11" x14ac:dyDescent="0.25">
      <c r="A587" t="s">
        <v>37</v>
      </c>
      <c r="B587" t="s">
        <v>93</v>
      </c>
      <c r="C587" t="s">
        <v>154</v>
      </c>
      <c r="D587">
        <v>88</v>
      </c>
      <c r="E587" t="s">
        <v>156</v>
      </c>
      <c r="F587">
        <v>352</v>
      </c>
      <c r="G587" t="s">
        <v>156</v>
      </c>
      <c r="H587" t="s">
        <v>23</v>
      </c>
      <c r="I587" t="s">
        <v>24</v>
      </c>
      <c r="J587" t="s">
        <v>14</v>
      </c>
      <c r="K587">
        <v>26</v>
      </c>
    </row>
    <row r="588" spans="1:11" x14ac:dyDescent="0.25">
      <c r="A588" t="s">
        <v>37</v>
      </c>
      <c r="B588" t="s">
        <v>93</v>
      </c>
      <c r="C588" t="s">
        <v>154</v>
      </c>
      <c r="D588">
        <v>88</v>
      </c>
      <c r="E588" t="s">
        <v>156</v>
      </c>
      <c r="F588">
        <v>352</v>
      </c>
      <c r="G588" t="s">
        <v>156</v>
      </c>
      <c r="H588" t="s">
        <v>23</v>
      </c>
      <c r="I588" t="s">
        <v>24</v>
      </c>
      <c r="J588" t="s">
        <v>14</v>
      </c>
      <c r="K588">
        <v>1</v>
      </c>
    </row>
    <row r="589" spans="1:11" x14ac:dyDescent="0.25">
      <c r="A589" t="s">
        <v>37</v>
      </c>
      <c r="B589" t="s">
        <v>93</v>
      </c>
      <c r="C589" t="s">
        <v>154</v>
      </c>
      <c r="D589">
        <v>88</v>
      </c>
      <c r="E589" t="s">
        <v>156</v>
      </c>
      <c r="F589">
        <v>352</v>
      </c>
      <c r="G589" t="s">
        <v>156</v>
      </c>
      <c r="H589" t="s">
        <v>23</v>
      </c>
      <c r="I589" t="s">
        <v>24</v>
      </c>
      <c r="J589" t="s">
        <v>15</v>
      </c>
      <c r="K589">
        <v>25</v>
      </c>
    </row>
    <row r="590" spans="1:11" x14ac:dyDescent="0.25">
      <c r="A590" t="s">
        <v>37</v>
      </c>
      <c r="B590" t="s">
        <v>93</v>
      </c>
      <c r="C590" t="s">
        <v>154</v>
      </c>
      <c r="D590">
        <v>88</v>
      </c>
      <c r="E590" t="s">
        <v>156</v>
      </c>
      <c r="F590">
        <v>353</v>
      </c>
      <c r="G590" t="s">
        <v>157</v>
      </c>
      <c r="H590" t="s">
        <v>12</v>
      </c>
      <c r="I590" t="s">
        <v>13</v>
      </c>
      <c r="J590" t="s">
        <v>14</v>
      </c>
      <c r="K590">
        <v>49</v>
      </c>
    </row>
    <row r="591" spans="1:11" x14ac:dyDescent="0.25">
      <c r="A591" t="s">
        <v>37</v>
      </c>
      <c r="B591" t="s">
        <v>93</v>
      </c>
      <c r="C591" t="s">
        <v>154</v>
      </c>
      <c r="D591">
        <v>88</v>
      </c>
      <c r="E591" t="s">
        <v>156</v>
      </c>
      <c r="F591">
        <v>353</v>
      </c>
      <c r="G591" t="s">
        <v>157</v>
      </c>
      <c r="H591" t="s">
        <v>12</v>
      </c>
      <c r="I591" t="s">
        <v>13</v>
      </c>
      <c r="J591" t="s">
        <v>15</v>
      </c>
      <c r="K591">
        <v>33</v>
      </c>
    </row>
    <row r="592" spans="1:11" x14ac:dyDescent="0.25">
      <c r="A592" t="s">
        <v>37</v>
      </c>
      <c r="B592" t="s">
        <v>93</v>
      </c>
      <c r="C592" t="s">
        <v>154</v>
      </c>
      <c r="D592">
        <v>88</v>
      </c>
      <c r="E592" t="s">
        <v>156</v>
      </c>
      <c r="F592">
        <v>354</v>
      </c>
      <c r="G592" t="s">
        <v>158</v>
      </c>
      <c r="H592" t="s">
        <v>12</v>
      </c>
      <c r="I592" t="s">
        <v>13</v>
      </c>
      <c r="J592" t="s">
        <v>14</v>
      </c>
      <c r="K592">
        <v>10</v>
      </c>
    </row>
    <row r="593" spans="1:11" x14ac:dyDescent="0.25">
      <c r="A593" t="s">
        <v>37</v>
      </c>
      <c r="B593" t="s">
        <v>93</v>
      </c>
      <c r="C593" t="s">
        <v>154</v>
      </c>
      <c r="D593">
        <v>88</v>
      </c>
      <c r="E593" t="s">
        <v>156</v>
      </c>
      <c r="F593">
        <v>354</v>
      </c>
      <c r="G593" t="s">
        <v>158</v>
      </c>
      <c r="H593" t="s">
        <v>12</v>
      </c>
      <c r="I593" t="s">
        <v>13</v>
      </c>
      <c r="J593" t="s">
        <v>15</v>
      </c>
      <c r="K593">
        <v>9</v>
      </c>
    </row>
    <row r="594" spans="1:11" x14ac:dyDescent="0.25">
      <c r="A594" t="s">
        <v>37</v>
      </c>
      <c r="B594" t="s">
        <v>93</v>
      </c>
      <c r="C594" t="s">
        <v>154</v>
      </c>
      <c r="D594">
        <v>88</v>
      </c>
      <c r="E594" t="s">
        <v>156</v>
      </c>
      <c r="F594">
        <v>355</v>
      </c>
      <c r="G594" t="s">
        <v>55</v>
      </c>
      <c r="H594" t="s">
        <v>12</v>
      </c>
      <c r="I594" t="s">
        <v>13</v>
      </c>
      <c r="J594" t="s">
        <v>14</v>
      </c>
      <c r="K594">
        <v>3</v>
      </c>
    </row>
    <row r="595" spans="1:11" x14ac:dyDescent="0.25">
      <c r="A595" t="s">
        <v>37</v>
      </c>
      <c r="B595" t="s">
        <v>93</v>
      </c>
      <c r="C595" t="s">
        <v>154</v>
      </c>
      <c r="D595">
        <v>88</v>
      </c>
      <c r="E595" t="s">
        <v>156</v>
      </c>
      <c r="F595">
        <v>355</v>
      </c>
      <c r="G595" t="s">
        <v>55</v>
      </c>
      <c r="H595" t="s">
        <v>12</v>
      </c>
      <c r="I595" t="s">
        <v>13</v>
      </c>
      <c r="J595" t="s">
        <v>14</v>
      </c>
      <c r="K595">
        <v>1</v>
      </c>
    </row>
    <row r="596" spans="1:11" x14ac:dyDescent="0.25">
      <c r="A596" t="s">
        <v>37</v>
      </c>
      <c r="B596" t="s">
        <v>93</v>
      </c>
      <c r="C596" t="s">
        <v>154</v>
      </c>
      <c r="D596">
        <v>88</v>
      </c>
      <c r="E596" t="s">
        <v>156</v>
      </c>
      <c r="F596">
        <v>355</v>
      </c>
      <c r="G596" t="s">
        <v>55</v>
      </c>
      <c r="H596" t="s">
        <v>12</v>
      </c>
      <c r="I596" t="s">
        <v>13</v>
      </c>
      <c r="J596" t="s">
        <v>15</v>
      </c>
      <c r="K596">
        <v>6</v>
      </c>
    </row>
    <row r="597" spans="1:11" x14ac:dyDescent="0.25">
      <c r="A597" t="s">
        <v>37</v>
      </c>
      <c r="B597" t="s">
        <v>93</v>
      </c>
      <c r="C597" t="s">
        <v>154</v>
      </c>
      <c r="D597">
        <v>88</v>
      </c>
      <c r="E597" t="s">
        <v>156</v>
      </c>
      <c r="F597">
        <v>355</v>
      </c>
      <c r="G597" t="s">
        <v>55</v>
      </c>
      <c r="H597" t="s">
        <v>12</v>
      </c>
      <c r="I597" t="s">
        <v>13</v>
      </c>
      <c r="J597" t="s">
        <v>15</v>
      </c>
      <c r="K597">
        <v>3</v>
      </c>
    </row>
    <row r="598" spans="1:11" x14ac:dyDescent="0.25">
      <c r="A598" t="s">
        <v>37</v>
      </c>
      <c r="B598" t="s">
        <v>93</v>
      </c>
      <c r="C598" t="s">
        <v>154</v>
      </c>
      <c r="D598">
        <v>88</v>
      </c>
      <c r="E598" t="s">
        <v>156</v>
      </c>
      <c r="F598">
        <v>356</v>
      </c>
      <c r="G598" t="s">
        <v>444</v>
      </c>
      <c r="H598" t="s">
        <v>12</v>
      </c>
      <c r="I598" t="s">
        <v>13</v>
      </c>
      <c r="J598" t="s">
        <v>14</v>
      </c>
      <c r="K598">
        <v>1</v>
      </c>
    </row>
    <row r="599" spans="1:11" x14ac:dyDescent="0.25">
      <c r="A599" t="s">
        <v>37</v>
      </c>
      <c r="B599" t="s">
        <v>93</v>
      </c>
      <c r="C599" t="s">
        <v>154</v>
      </c>
      <c r="D599">
        <v>88</v>
      </c>
      <c r="E599" t="s">
        <v>156</v>
      </c>
      <c r="F599">
        <v>356</v>
      </c>
      <c r="G599" t="s">
        <v>444</v>
      </c>
      <c r="H599" t="s">
        <v>12</v>
      </c>
      <c r="I599" t="s">
        <v>13</v>
      </c>
      <c r="J599" t="s">
        <v>15</v>
      </c>
      <c r="K599">
        <v>1</v>
      </c>
    </row>
    <row r="600" spans="1:11" x14ac:dyDescent="0.25">
      <c r="A600" t="s">
        <v>37</v>
      </c>
      <c r="B600" t="s">
        <v>93</v>
      </c>
      <c r="C600" t="s">
        <v>154</v>
      </c>
      <c r="D600">
        <v>89</v>
      </c>
      <c r="E600" t="s">
        <v>159</v>
      </c>
      <c r="F600">
        <v>31</v>
      </c>
      <c r="G600" t="s">
        <v>445</v>
      </c>
      <c r="H600" t="s">
        <v>23</v>
      </c>
      <c r="I600" t="s">
        <v>24</v>
      </c>
      <c r="J600" t="s">
        <v>14</v>
      </c>
      <c r="K600">
        <v>26</v>
      </c>
    </row>
    <row r="601" spans="1:11" x14ac:dyDescent="0.25">
      <c r="A601" t="s">
        <v>37</v>
      </c>
      <c r="B601" t="s">
        <v>93</v>
      </c>
      <c r="C601" t="s">
        <v>154</v>
      </c>
      <c r="D601">
        <v>89</v>
      </c>
      <c r="E601" t="s">
        <v>159</v>
      </c>
      <c r="F601">
        <v>31</v>
      </c>
      <c r="G601" t="s">
        <v>445</v>
      </c>
      <c r="H601" t="s">
        <v>23</v>
      </c>
      <c r="I601" t="s">
        <v>24</v>
      </c>
      <c r="J601" t="s">
        <v>15</v>
      </c>
      <c r="K601">
        <v>28</v>
      </c>
    </row>
    <row r="602" spans="1:11" x14ac:dyDescent="0.25">
      <c r="A602" t="s">
        <v>37</v>
      </c>
      <c r="B602" t="s">
        <v>93</v>
      </c>
      <c r="C602" t="s">
        <v>154</v>
      </c>
      <c r="D602">
        <v>89</v>
      </c>
      <c r="E602" t="s">
        <v>159</v>
      </c>
      <c r="F602">
        <v>213</v>
      </c>
      <c r="G602" t="s">
        <v>446</v>
      </c>
      <c r="H602" t="s">
        <v>12</v>
      </c>
      <c r="I602" t="s">
        <v>13</v>
      </c>
      <c r="J602" t="s">
        <v>14</v>
      </c>
      <c r="K602">
        <v>8</v>
      </c>
    </row>
    <row r="603" spans="1:11" x14ac:dyDescent="0.25">
      <c r="A603" t="s">
        <v>37</v>
      </c>
      <c r="B603" t="s">
        <v>93</v>
      </c>
      <c r="C603" t="s">
        <v>154</v>
      </c>
      <c r="D603">
        <v>89</v>
      </c>
      <c r="E603" t="s">
        <v>159</v>
      </c>
      <c r="F603">
        <v>213</v>
      </c>
      <c r="G603" t="s">
        <v>446</v>
      </c>
      <c r="H603" t="s">
        <v>12</v>
      </c>
      <c r="I603" t="s">
        <v>13</v>
      </c>
      <c r="J603" t="s">
        <v>15</v>
      </c>
      <c r="K603">
        <v>8</v>
      </c>
    </row>
    <row r="604" spans="1:11" x14ac:dyDescent="0.25">
      <c r="A604" t="s">
        <v>37</v>
      </c>
      <c r="B604" t="s">
        <v>93</v>
      </c>
      <c r="C604" t="s">
        <v>154</v>
      </c>
      <c r="D604">
        <v>89</v>
      </c>
      <c r="E604" t="s">
        <v>159</v>
      </c>
      <c r="F604">
        <v>213</v>
      </c>
      <c r="G604" t="s">
        <v>446</v>
      </c>
      <c r="H604" t="s">
        <v>12</v>
      </c>
      <c r="I604" t="s">
        <v>13</v>
      </c>
      <c r="J604" t="s">
        <v>15</v>
      </c>
      <c r="K604">
        <v>1</v>
      </c>
    </row>
    <row r="605" spans="1:11" x14ac:dyDescent="0.25">
      <c r="A605" t="s">
        <v>37</v>
      </c>
      <c r="B605" t="s">
        <v>93</v>
      </c>
      <c r="C605" t="s">
        <v>154</v>
      </c>
      <c r="D605">
        <v>89</v>
      </c>
      <c r="E605" t="s">
        <v>159</v>
      </c>
      <c r="F605">
        <v>357</v>
      </c>
      <c r="G605" t="s">
        <v>160</v>
      </c>
      <c r="H605" t="s">
        <v>12</v>
      </c>
      <c r="I605" t="s">
        <v>13</v>
      </c>
      <c r="J605" t="s">
        <v>14</v>
      </c>
      <c r="K605">
        <v>11</v>
      </c>
    </row>
    <row r="606" spans="1:11" x14ac:dyDescent="0.25">
      <c r="A606" t="s">
        <v>37</v>
      </c>
      <c r="B606" t="s">
        <v>93</v>
      </c>
      <c r="C606" t="s">
        <v>154</v>
      </c>
      <c r="D606">
        <v>89</v>
      </c>
      <c r="E606" t="s">
        <v>159</v>
      </c>
      <c r="F606">
        <v>357</v>
      </c>
      <c r="G606" t="s">
        <v>160</v>
      </c>
      <c r="H606" t="s">
        <v>12</v>
      </c>
      <c r="I606" t="s">
        <v>13</v>
      </c>
      <c r="J606" t="s">
        <v>15</v>
      </c>
      <c r="K606">
        <v>7</v>
      </c>
    </row>
    <row r="607" spans="1:11" x14ac:dyDescent="0.25">
      <c r="A607" t="s">
        <v>37</v>
      </c>
      <c r="B607" t="s">
        <v>93</v>
      </c>
      <c r="C607" t="s">
        <v>154</v>
      </c>
      <c r="D607">
        <v>215</v>
      </c>
      <c r="E607" t="s">
        <v>310</v>
      </c>
      <c r="F607">
        <v>1515</v>
      </c>
      <c r="G607" t="s">
        <v>311</v>
      </c>
      <c r="H607" t="s">
        <v>12</v>
      </c>
      <c r="I607" t="s">
        <v>41</v>
      </c>
      <c r="J607" t="s">
        <v>14</v>
      </c>
      <c r="K607">
        <v>17</v>
      </c>
    </row>
    <row r="608" spans="1:11" x14ac:dyDescent="0.25">
      <c r="A608" t="s">
        <v>37</v>
      </c>
      <c r="B608" t="s">
        <v>93</v>
      </c>
      <c r="C608" t="s">
        <v>154</v>
      </c>
      <c r="D608">
        <v>215</v>
      </c>
      <c r="E608" t="s">
        <v>310</v>
      </c>
      <c r="F608">
        <v>1515</v>
      </c>
      <c r="G608" t="s">
        <v>311</v>
      </c>
      <c r="H608" t="s">
        <v>12</v>
      </c>
      <c r="I608" t="s">
        <v>41</v>
      </c>
      <c r="J608" t="s">
        <v>14</v>
      </c>
      <c r="K608">
        <v>12</v>
      </c>
    </row>
    <row r="609" spans="1:11" x14ac:dyDescent="0.25">
      <c r="A609" t="s">
        <v>37</v>
      </c>
      <c r="B609" t="s">
        <v>93</v>
      </c>
      <c r="C609" t="s">
        <v>154</v>
      </c>
      <c r="D609">
        <v>215</v>
      </c>
      <c r="E609" t="s">
        <v>310</v>
      </c>
      <c r="F609">
        <v>1515</v>
      </c>
      <c r="G609" t="s">
        <v>311</v>
      </c>
      <c r="H609" t="s">
        <v>12</v>
      </c>
      <c r="I609" t="s">
        <v>41</v>
      </c>
      <c r="J609" t="s">
        <v>15</v>
      </c>
      <c r="K609">
        <v>16</v>
      </c>
    </row>
    <row r="610" spans="1:11" x14ac:dyDescent="0.25">
      <c r="A610" t="s">
        <v>37</v>
      </c>
      <c r="B610" t="s">
        <v>93</v>
      </c>
      <c r="C610" t="s">
        <v>154</v>
      </c>
      <c r="D610">
        <v>215</v>
      </c>
      <c r="E610" t="s">
        <v>310</v>
      </c>
      <c r="F610">
        <v>1515</v>
      </c>
      <c r="G610" t="s">
        <v>311</v>
      </c>
      <c r="H610" t="s">
        <v>12</v>
      </c>
      <c r="I610" t="s">
        <v>41</v>
      </c>
      <c r="J610" t="s">
        <v>15</v>
      </c>
      <c r="K610">
        <v>9</v>
      </c>
    </row>
    <row r="611" spans="1:11" x14ac:dyDescent="0.25">
      <c r="A611" t="s">
        <v>37</v>
      </c>
      <c r="B611" t="s">
        <v>93</v>
      </c>
      <c r="C611" t="s">
        <v>154</v>
      </c>
      <c r="D611">
        <v>500</v>
      </c>
      <c r="E611" t="s">
        <v>447</v>
      </c>
      <c r="F611">
        <v>1580</v>
      </c>
      <c r="G611" t="s">
        <v>448</v>
      </c>
      <c r="H611" t="s">
        <v>23</v>
      </c>
      <c r="I611" t="s">
        <v>351</v>
      </c>
      <c r="J611" t="s">
        <v>14</v>
      </c>
      <c r="K611">
        <v>1</v>
      </c>
    </row>
    <row r="612" spans="1:11" x14ac:dyDescent="0.25">
      <c r="A612" t="s">
        <v>37</v>
      </c>
      <c r="B612" t="s">
        <v>93</v>
      </c>
      <c r="C612" t="s">
        <v>154</v>
      </c>
      <c r="D612">
        <v>805</v>
      </c>
      <c r="E612" t="s">
        <v>155</v>
      </c>
      <c r="F612">
        <v>103</v>
      </c>
      <c r="G612" t="s">
        <v>302</v>
      </c>
      <c r="H612" t="s">
        <v>23</v>
      </c>
      <c r="I612" t="s">
        <v>68</v>
      </c>
      <c r="J612" t="s">
        <v>14</v>
      </c>
      <c r="K612">
        <v>11</v>
      </c>
    </row>
    <row r="613" spans="1:11" x14ac:dyDescent="0.25">
      <c r="A613" t="s">
        <v>37</v>
      </c>
      <c r="B613" t="s">
        <v>93</v>
      </c>
      <c r="C613" t="s">
        <v>154</v>
      </c>
      <c r="D613">
        <v>805</v>
      </c>
      <c r="E613" t="s">
        <v>155</v>
      </c>
      <c r="F613">
        <v>103</v>
      </c>
      <c r="G613" t="s">
        <v>302</v>
      </c>
      <c r="H613" t="s">
        <v>23</v>
      </c>
      <c r="I613" t="s">
        <v>68</v>
      </c>
      <c r="J613" t="s">
        <v>15</v>
      </c>
      <c r="K613">
        <v>10</v>
      </c>
    </row>
    <row r="614" spans="1:11" x14ac:dyDescent="0.25">
      <c r="A614" t="s">
        <v>37</v>
      </c>
      <c r="B614" t="s">
        <v>93</v>
      </c>
      <c r="C614" t="s">
        <v>154</v>
      </c>
      <c r="D614">
        <v>805</v>
      </c>
      <c r="E614" t="s">
        <v>155</v>
      </c>
      <c r="F614">
        <v>277</v>
      </c>
      <c r="G614" t="s">
        <v>443</v>
      </c>
      <c r="H614" t="s">
        <v>12</v>
      </c>
      <c r="I614" t="s">
        <v>41</v>
      </c>
      <c r="J614" t="s">
        <v>14</v>
      </c>
      <c r="K614">
        <v>57</v>
      </c>
    </row>
    <row r="615" spans="1:11" x14ac:dyDescent="0.25">
      <c r="A615" t="s">
        <v>37</v>
      </c>
      <c r="B615" t="s">
        <v>93</v>
      </c>
      <c r="C615" t="s">
        <v>154</v>
      </c>
      <c r="D615">
        <v>805</v>
      </c>
      <c r="E615" t="s">
        <v>155</v>
      </c>
      <c r="F615">
        <v>277</v>
      </c>
      <c r="G615" t="s">
        <v>443</v>
      </c>
      <c r="H615" t="s">
        <v>12</v>
      </c>
      <c r="I615" t="s">
        <v>41</v>
      </c>
      <c r="J615" t="s">
        <v>15</v>
      </c>
      <c r="K615">
        <v>59</v>
      </c>
    </row>
    <row r="616" spans="1:11" x14ac:dyDescent="0.25">
      <c r="A616" t="s">
        <v>37</v>
      </c>
      <c r="B616" t="s">
        <v>93</v>
      </c>
      <c r="C616" t="s">
        <v>154</v>
      </c>
      <c r="D616">
        <v>816</v>
      </c>
      <c r="E616" t="s">
        <v>449</v>
      </c>
      <c r="F616">
        <v>106</v>
      </c>
      <c r="G616" t="s">
        <v>450</v>
      </c>
      <c r="H616" t="s">
        <v>23</v>
      </c>
      <c r="I616" t="s">
        <v>68</v>
      </c>
      <c r="J616" t="s">
        <v>14</v>
      </c>
      <c r="K616">
        <v>5</v>
      </c>
    </row>
    <row r="617" spans="1:11" x14ac:dyDescent="0.25">
      <c r="A617" t="s">
        <v>37</v>
      </c>
      <c r="B617" t="s">
        <v>93</v>
      </c>
      <c r="C617" t="s">
        <v>154</v>
      </c>
      <c r="D617">
        <v>816</v>
      </c>
      <c r="E617" t="s">
        <v>449</v>
      </c>
      <c r="F617">
        <v>106</v>
      </c>
      <c r="G617" t="s">
        <v>450</v>
      </c>
      <c r="H617" t="s">
        <v>23</v>
      </c>
      <c r="I617" t="s">
        <v>68</v>
      </c>
      <c r="J617" t="s">
        <v>15</v>
      </c>
      <c r="K617">
        <v>8</v>
      </c>
    </row>
    <row r="618" spans="1:11" x14ac:dyDescent="0.25">
      <c r="A618" t="s">
        <v>37</v>
      </c>
      <c r="B618" t="s">
        <v>93</v>
      </c>
      <c r="C618" t="s">
        <v>154</v>
      </c>
      <c r="D618">
        <v>816</v>
      </c>
      <c r="E618" t="s">
        <v>449</v>
      </c>
      <c r="F618">
        <v>357</v>
      </c>
      <c r="G618" t="s">
        <v>450</v>
      </c>
      <c r="H618" t="s">
        <v>23</v>
      </c>
      <c r="I618" t="s">
        <v>68</v>
      </c>
      <c r="J618" t="s">
        <v>14</v>
      </c>
      <c r="K618">
        <v>1</v>
      </c>
    </row>
    <row r="619" spans="1:11" x14ac:dyDescent="0.25">
      <c r="A619" t="s">
        <v>161</v>
      </c>
      <c r="B619" t="s">
        <v>451</v>
      </c>
      <c r="C619" t="s">
        <v>451</v>
      </c>
      <c r="D619">
        <v>2</v>
      </c>
      <c r="E619" t="s">
        <v>452</v>
      </c>
      <c r="F619">
        <v>188</v>
      </c>
      <c r="G619" t="s">
        <v>453</v>
      </c>
      <c r="H619" t="s">
        <v>12</v>
      </c>
      <c r="I619" t="s">
        <v>13</v>
      </c>
      <c r="J619" t="s">
        <v>14</v>
      </c>
      <c r="K619">
        <v>31</v>
      </c>
    </row>
    <row r="620" spans="1:11" x14ac:dyDescent="0.25">
      <c r="A620" t="s">
        <v>161</v>
      </c>
      <c r="B620" t="s">
        <v>451</v>
      </c>
      <c r="C620" t="s">
        <v>451</v>
      </c>
      <c r="D620">
        <v>2</v>
      </c>
      <c r="E620" t="s">
        <v>452</v>
      </c>
      <c r="F620">
        <v>188</v>
      </c>
      <c r="G620" t="s">
        <v>453</v>
      </c>
      <c r="H620" t="s">
        <v>12</v>
      </c>
      <c r="I620" t="s">
        <v>13</v>
      </c>
      <c r="J620" t="s">
        <v>15</v>
      </c>
      <c r="K620">
        <v>40</v>
      </c>
    </row>
    <row r="621" spans="1:11" x14ac:dyDescent="0.25">
      <c r="A621" t="s">
        <v>161</v>
      </c>
      <c r="B621" t="s">
        <v>451</v>
      </c>
      <c r="C621" t="s">
        <v>451</v>
      </c>
      <c r="D621">
        <v>684</v>
      </c>
      <c r="E621" t="s">
        <v>659</v>
      </c>
      <c r="F621">
        <v>684</v>
      </c>
      <c r="G621" t="s">
        <v>660</v>
      </c>
      <c r="H621" t="s">
        <v>12</v>
      </c>
      <c r="I621" t="s">
        <v>47</v>
      </c>
      <c r="J621" t="s">
        <v>14</v>
      </c>
      <c r="K621">
        <v>1</v>
      </c>
    </row>
    <row r="622" spans="1:11" x14ac:dyDescent="0.25">
      <c r="A622" t="s">
        <v>161</v>
      </c>
      <c r="B622" t="s">
        <v>451</v>
      </c>
      <c r="C622" t="s">
        <v>451</v>
      </c>
      <c r="D622">
        <v>684</v>
      </c>
      <c r="E622" t="s">
        <v>659</v>
      </c>
      <c r="F622">
        <v>684</v>
      </c>
      <c r="G622" t="s">
        <v>660</v>
      </c>
      <c r="H622" t="s">
        <v>12</v>
      </c>
      <c r="I622" t="s">
        <v>47</v>
      </c>
      <c r="J622" t="s">
        <v>15</v>
      </c>
      <c r="K622">
        <v>1</v>
      </c>
    </row>
    <row r="623" spans="1:11" x14ac:dyDescent="0.25">
      <c r="A623" t="s">
        <v>161</v>
      </c>
      <c r="B623" t="s">
        <v>451</v>
      </c>
      <c r="C623" t="s">
        <v>454</v>
      </c>
      <c r="D623">
        <v>319</v>
      </c>
      <c r="E623" t="s">
        <v>454</v>
      </c>
      <c r="F623">
        <v>794</v>
      </c>
      <c r="G623" t="s">
        <v>455</v>
      </c>
      <c r="H623" t="s">
        <v>12</v>
      </c>
      <c r="I623" t="s">
        <v>41</v>
      </c>
      <c r="J623" t="s">
        <v>14</v>
      </c>
      <c r="K623">
        <v>1</v>
      </c>
    </row>
    <row r="624" spans="1:11" x14ac:dyDescent="0.25">
      <c r="A624" t="s">
        <v>161</v>
      </c>
      <c r="B624" t="s">
        <v>451</v>
      </c>
      <c r="C624" t="s">
        <v>456</v>
      </c>
      <c r="D624">
        <v>337</v>
      </c>
      <c r="E624" t="s">
        <v>456</v>
      </c>
      <c r="F624">
        <v>931</v>
      </c>
      <c r="G624" t="s">
        <v>456</v>
      </c>
      <c r="H624" t="s">
        <v>12</v>
      </c>
      <c r="I624" t="s">
        <v>13</v>
      </c>
      <c r="J624" t="s">
        <v>14</v>
      </c>
      <c r="K624">
        <v>44</v>
      </c>
    </row>
    <row r="625" spans="1:11" x14ac:dyDescent="0.25">
      <c r="A625" t="s">
        <v>161</v>
      </c>
      <c r="B625" t="s">
        <v>451</v>
      </c>
      <c r="C625" t="s">
        <v>456</v>
      </c>
      <c r="D625">
        <v>337</v>
      </c>
      <c r="E625" t="s">
        <v>456</v>
      </c>
      <c r="F625">
        <v>931</v>
      </c>
      <c r="G625" t="s">
        <v>456</v>
      </c>
      <c r="H625" t="s">
        <v>12</v>
      </c>
      <c r="I625" t="s">
        <v>13</v>
      </c>
      <c r="J625" t="s">
        <v>15</v>
      </c>
      <c r="K625">
        <v>42</v>
      </c>
    </row>
    <row r="626" spans="1:11" x14ac:dyDescent="0.25">
      <c r="A626" t="s">
        <v>161</v>
      </c>
      <c r="B626" t="s">
        <v>163</v>
      </c>
      <c r="C626" t="s">
        <v>457</v>
      </c>
      <c r="D626">
        <v>6</v>
      </c>
      <c r="E626" t="s">
        <v>457</v>
      </c>
      <c r="F626">
        <v>530</v>
      </c>
      <c r="G626" t="s">
        <v>457</v>
      </c>
      <c r="H626" t="s">
        <v>23</v>
      </c>
      <c r="I626" t="s">
        <v>24</v>
      </c>
      <c r="J626" t="s">
        <v>14</v>
      </c>
      <c r="K626">
        <v>4</v>
      </c>
    </row>
    <row r="627" spans="1:11" x14ac:dyDescent="0.25">
      <c r="A627" t="s">
        <v>161</v>
      </c>
      <c r="B627" t="s">
        <v>163</v>
      </c>
      <c r="C627" t="s">
        <v>457</v>
      </c>
      <c r="D627">
        <v>6</v>
      </c>
      <c r="E627" t="s">
        <v>457</v>
      </c>
      <c r="F627">
        <v>530</v>
      </c>
      <c r="G627" t="s">
        <v>457</v>
      </c>
      <c r="H627" t="s">
        <v>23</v>
      </c>
      <c r="I627" t="s">
        <v>24</v>
      </c>
      <c r="J627" t="s">
        <v>15</v>
      </c>
      <c r="K627">
        <v>3</v>
      </c>
    </row>
    <row r="628" spans="1:11" x14ac:dyDescent="0.25">
      <c r="A628" t="s">
        <v>161</v>
      </c>
      <c r="B628" t="s">
        <v>163</v>
      </c>
      <c r="C628" t="s">
        <v>457</v>
      </c>
      <c r="D628">
        <v>6</v>
      </c>
      <c r="E628" t="s">
        <v>457</v>
      </c>
      <c r="F628">
        <v>1083</v>
      </c>
      <c r="G628" t="s">
        <v>622</v>
      </c>
      <c r="H628" t="s">
        <v>12</v>
      </c>
      <c r="I628" t="s">
        <v>13</v>
      </c>
      <c r="J628" t="s">
        <v>14</v>
      </c>
      <c r="K628">
        <v>66</v>
      </c>
    </row>
    <row r="629" spans="1:11" x14ac:dyDescent="0.25">
      <c r="A629" t="s">
        <v>161</v>
      </c>
      <c r="B629" t="s">
        <v>163</v>
      </c>
      <c r="C629" t="s">
        <v>457</v>
      </c>
      <c r="D629">
        <v>6</v>
      </c>
      <c r="E629" t="s">
        <v>457</v>
      </c>
      <c r="F629">
        <v>1083</v>
      </c>
      <c r="G629" t="s">
        <v>622</v>
      </c>
      <c r="H629" t="s">
        <v>12</v>
      </c>
      <c r="I629" t="s">
        <v>13</v>
      </c>
      <c r="J629" t="s">
        <v>15</v>
      </c>
      <c r="K629">
        <v>71</v>
      </c>
    </row>
    <row r="630" spans="1:11" x14ac:dyDescent="0.25">
      <c r="A630" t="s">
        <v>161</v>
      </c>
      <c r="B630" t="s">
        <v>163</v>
      </c>
      <c r="C630" t="s">
        <v>457</v>
      </c>
      <c r="D630">
        <v>6</v>
      </c>
      <c r="E630" t="s">
        <v>457</v>
      </c>
      <c r="F630">
        <v>1083</v>
      </c>
      <c r="G630" t="s">
        <v>457</v>
      </c>
      <c r="H630" t="s">
        <v>23</v>
      </c>
      <c r="I630" t="s">
        <v>24</v>
      </c>
      <c r="J630" t="s">
        <v>14</v>
      </c>
      <c r="K630">
        <v>3</v>
      </c>
    </row>
    <row r="631" spans="1:11" x14ac:dyDescent="0.25">
      <c r="A631" t="s">
        <v>161</v>
      </c>
      <c r="B631" t="s">
        <v>163</v>
      </c>
      <c r="C631" t="s">
        <v>457</v>
      </c>
      <c r="D631">
        <v>6</v>
      </c>
      <c r="E631" t="s">
        <v>457</v>
      </c>
      <c r="F631">
        <v>1083</v>
      </c>
      <c r="G631" t="s">
        <v>457</v>
      </c>
      <c r="H631" t="s">
        <v>23</v>
      </c>
      <c r="I631" t="s">
        <v>24</v>
      </c>
      <c r="J631" t="s">
        <v>15</v>
      </c>
      <c r="K631">
        <v>5</v>
      </c>
    </row>
    <row r="632" spans="1:11" x14ac:dyDescent="0.25">
      <c r="A632" t="s">
        <v>161</v>
      </c>
      <c r="B632" t="s">
        <v>163</v>
      </c>
      <c r="C632" t="s">
        <v>457</v>
      </c>
      <c r="D632">
        <v>6</v>
      </c>
      <c r="E632" t="s">
        <v>457</v>
      </c>
      <c r="F632">
        <v>1083</v>
      </c>
      <c r="G632" t="s">
        <v>458</v>
      </c>
      <c r="H632" t="s">
        <v>12</v>
      </c>
      <c r="I632" t="s">
        <v>13</v>
      </c>
      <c r="J632" t="s">
        <v>14</v>
      </c>
      <c r="K632">
        <v>1</v>
      </c>
    </row>
    <row r="633" spans="1:11" x14ac:dyDescent="0.25">
      <c r="A633" t="s">
        <v>161</v>
      </c>
      <c r="B633" t="s">
        <v>163</v>
      </c>
      <c r="C633" t="s">
        <v>457</v>
      </c>
      <c r="D633">
        <v>6</v>
      </c>
      <c r="E633" t="s">
        <v>457</v>
      </c>
      <c r="F633">
        <v>1084</v>
      </c>
      <c r="G633" t="s">
        <v>458</v>
      </c>
      <c r="H633" t="s">
        <v>12</v>
      </c>
      <c r="I633" t="s">
        <v>13</v>
      </c>
      <c r="J633" t="s">
        <v>14</v>
      </c>
      <c r="K633">
        <v>32</v>
      </c>
    </row>
    <row r="634" spans="1:11" x14ac:dyDescent="0.25">
      <c r="A634" t="s">
        <v>161</v>
      </c>
      <c r="B634" t="s">
        <v>163</v>
      </c>
      <c r="C634" t="s">
        <v>457</v>
      </c>
      <c r="D634">
        <v>6</v>
      </c>
      <c r="E634" t="s">
        <v>457</v>
      </c>
      <c r="F634">
        <v>1084</v>
      </c>
      <c r="G634" t="s">
        <v>458</v>
      </c>
      <c r="H634" t="s">
        <v>12</v>
      </c>
      <c r="I634" t="s">
        <v>13</v>
      </c>
      <c r="J634" t="s">
        <v>15</v>
      </c>
      <c r="K634">
        <v>32</v>
      </c>
    </row>
    <row r="635" spans="1:11" x14ac:dyDescent="0.25">
      <c r="A635" t="s">
        <v>161</v>
      </c>
      <c r="B635" t="s">
        <v>163</v>
      </c>
      <c r="C635" t="s">
        <v>459</v>
      </c>
      <c r="D635">
        <v>7</v>
      </c>
      <c r="E635" t="s">
        <v>459</v>
      </c>
      <c r="F635">
        <v>1087</v>
      </c>
      <c r="G635" t="s">
        <v>460</v>
      </c>
      <c r="H635" t="s">
        <v>12</v>
      </c>
      <c r="I635" t="s">
        <v>13</v>
      </c>
      <c r="J635" t="s">
        <v>14</v>
      </c>
      <c r="K635">
        <v>9</v>
      </c>
    </row>
    <row r="636" spans="1:11" x14ac:dyDescent="0.25">
      <c r="A636" t="s">
        <v>161</v>
      </c>
      <c r="B636" t="s">
        <v>163</v>
      </c>
      <c r="C636" t="s">
        <v>459</v>
      </c>
      <c r="D636">
        <v>7</v>
      </c>
      <c r="E636" t="s">
        <v>459</v>
      </c>
      <c r="F636">
        <v>1087</v>
      </c>
      <c r="G636" t="s">
        <v>460</v>
      </c>
      <c r="H636" t="s">
        <v>12</v>
      </c>
      <c r="I636" t="s">
        <v>13</v>
      </c>
      <c r="J636" t="s">
        <v>15</v>
      </c>
      <c r="K636">
        <v>10</v>
      </c>
    </row>
    <row r="637" spans="1:11" x14ac:dyDescent="0.25">
      <c r="A637" t="s">
        <v>161</v>
      </c>
      <c r="B637" t="s">
        <v>163</v>
      </c>
      <c r="C637" t="s">
        <v>459</v>
      </c>
      <c r="D637">
        <v>7</v>
      </c>
      <c r="E637" t="s">
        <v>459</v>
      </c>
      <c r="F637">
        <v>1088</v>
      </c>
      <c r="G637" t="s">
        <v>461</v>
      </c>
      <c r="H637" t="s">
        <v>12</v>
      </c>
      <c r="I637" t="s">
        <v>13</v>
      </c>
      <c r="J637" t="s">
        <v>14</v>
      </c>
      <c r="K637">
        <v>81</v>
      </c>
    </row>
    <row r="638" spans="1:11" x14ac:dyDescent="0.25">
      <c r="A638" t="s">
        <v>161</v>
      </c>
      <c r="B638" t="s">
        <v>163</v>
      </c>
      <c r="C638" t="s">
        <v>459</v>
      </c>
      <c r="D638">
        <v>7</v>
      </c>
      <c r="E638" t="s">
        <v>459</v>
      </c>
      <c r="F638">
        <v>1088</v>
      </c>
      <c r="G638" t="s">
        <v>461</v>
      </c>
      <c r="H638" t="s">
        <v>12</v>
      </c>
      <c r="I638" t="s">
        <v>13</v>
      </c>
      <c r="J638" t="s">
        <v>15</v>
      </c>
      <c r="K638">
        <v>59</v>
      </c>
    </row>
    <row r="639" spans="1:11" x14ac:dyDescent="0.25">
      <c r="A639" t="s">
        <v>161</v>
      </c>
      <c r="B639" t="s">
        <v>163</v>
      </c>
      <c r="C639" t="s">
        <v>163</v>
      </c>
      <c r="D639">
        <v>46</v>
      </c>
      <c r="E639" t="s">
        <v>462</v>
      </c>
      <c r="F639">
        <v>14</v>
      </c>
      <c r="G639" t="s">
        <v>462</v>
      </c>
      <c r="H639" t="s">
        <v>23</v>
      </c>
      <c r="I639" t="s">
        <v>24</v>
      </c>
      <c r="J639" t="s">
        <v>14</v>
      </c>
      <c r="K639">
        <v>32</v>
      </c>
    </row>
    <row r="640" spans="1:11" x14ac:dyDescent="0.25">
      <c r="A640" t="s">
        <v>161</v>
      </c>
      <c r="B640" t="s">
        <v>163</v>
      </c>
      <c r="C640" t="s">
        <v>163</v>
      </c>
      <c r="D640">
        <v>46</v>
      </c>
      <c r="E640" t="s">
        <v>462</v>
      </c>
      <c r="F640">
        <v>14</v>
      </c>
      <c r="G640" t="s">
        <v>462</v>
      </c>
      <c r="H640" t="s">
        <v>23</v>
      </c>
      <c r="I640" t="s">
        <v>24</v>
      </c>
      <c r="J640" t="s">
        <v>15</v>
      </c>
      <c r="K640">
        <v>45</v>
      </c>
    </row>
    <row r="641" spans="1:11" x14ac:dyDescent="0.25">
      <c r="A641" t="s">
        <v>161</v>
      </c>
      <c r="B641" t="s">
        <v>163</v>
      </c>
      <c r="C641" t="s">
        <v>163</v>
      </c>
      <c r="D641">
        <v>46</v>
      </c>
      <c r="E641" t="s">
        <v>462</v>
      </c>
      <c r="F641">
        <v>198</v>
      </c>
      <c r="G641" t="s">
        <v>463</v>
      </c>
      <c r="H641" t="s">
        <v>12</v>
      </c>
      <c r="I641" t="s">
        <v>13</v>
      </c>
      <c r="J641" t="s">
        <v>14</v>
      </c>
      <c r="K641">
        <v>8</v>
      </c>
    </row>
    <row r="642" spans="1:11" x14ac:dyDescent="0.25">
      <c r="A642" t="s">
        <v>161</v>
      </c>
      <c r="B642" t="s">
        <v>163</v>
      </c>
      <c r="C642" t="s">
        <v>163</v>
      </c>
      <c r="D642">
        <v>46</v>
      </c>
      <c r="E642" t="s">
        <v>462</v>
      </c>
      <c r="F642">
        <v>198</v>
      </c>
      <c r="G642" t="s">
        <v>463</v>
      </c>
      <c r="H642" t="s">
        <v>12</v>
      </c>
      <c r="I642" t="s">
        <v>13</v>
      </c>
      <c r="J642" t="s">
        <v>15</v>
      </c>
      <c r="K642">
        <v>11</v>
      </c>
    </row>
    <row r="643" spans="1:11" x14ac:dyDescent="0.25">
      <c r="A643" t="s">
        <v>161</v>
      </c>
      <c r="B643" t="s">
        <v>163</v>
      </c>
      <c r="C643" t="s">
        <v>163</v>
      </c>
      <c r="D643">
        <v>46</v>
      </c>
      <c r="E643" t="s">
        <v>462</v>
      </c>
      <c r="F643">
        <v>199</v>
      </c>
      <c r="G643" t="s">
        <v>464</v>
      </c>
      <c r="H643" t="s">
        <v>12</v>
      </c>
      <c r="I643" t="s">
        <v>13</v>
      </c>
      <c r="J643" t="s">
        <v>14</v>
      </c>
      <c r="K643">
        <v>39</v>
      </c>
    </row>
    <row r="644" spans="1:11" x14ac:dyDescent="0.25">
      <c r="A644" t="s">
        <v>161</v>
      </c>
      <c r="B644" t="s">
        <v>163</v>
      </c>
      <c r="C644" t="s">
        <v>163</v>
      </c>
      <c r="D644">
        <v>46</v>
      </c>
      <c r="E644" t="s">
        <v>462</v>
      </c>
      <c r="F644">
        <v>199</v>
      </c>
      <c r="G644" t="s">
        <v>464</v>
      </c>
      <c r="H644" t="s">
        <v>12</v>
      </c>
      <c r="I644" t="s">
        <v>13</v>
      </c>
      <c r="J644" t="s">
        <v>15</v>
      </c>
      <c r="K644">
        <v>29</v>
      </c>
    </row>
    <row r="645" spans="1:11" x14ac:dyDescent="0.25">
      <c r="A645" t="s">
        <v>161</v>
      </c>
      <c r="B645" t="s">
        <v>163</v>
      </c>
      <c r="C645" t="s">
        <v>163</v>
      </c>
      <c r="D645">
        <v>46</v>
      </c>
      <c r="E645" t="s">
        <v>462</v>
      </c>
      <c r="F645">
        <v>301</v>
      </c>
      <c r="G645" t="s">
        <v>174</v>
      </c>
      <c r="H645" t="s">
        <v>12</v>
      </c>
      <c r="I645" t="s">
        <v>13</v>
      </c>
      <c r="J645" t="s">
        <v>14</v>
      </c>
      <c r="K645">
        <v>5</v>
      </c>
    </row>
    <row r="646" spans="1:11" x14ac:dyDescent="0.25">
      <c r="A646" t="s">
        <v>161</v>
      </c>
      <c r="B646" t="s">
        <v>163</v>
      </c>
      <c r="C646" t="s">
        <v>163</v>
      </c>
      <c r="D646">
        <v>46</v>
      </c>
      <c r="E646" t="s">
        <v>462</v>
      </c>
      <c r="F646">
        <v>301</v>
      </c>
      <c r="G646" t="s">
        <v>174</v>
      </c>
      <c r="H646" t="s">
        <v>12</v>
      </c>
      <c r="I646" t="s">
        <v>13</v>
      </c>
      <c r="J646" t="s">
        <v>15</v>
      </c>
      <c r="K646">
        <v>3</v>
      </c>
    </row>
    <row r="647" spans="1:11" x14ac:dyDescent="0.25">
      <c r="A647" t="s">
        <v>161</v>
      </c>
      <c r="B647" t="s">
        <v>163</v>
      </c>
      <c r="C647" t="s">
        <v>163</v>
      </c>
      <c r="D647">
        <v>118</v>
      </c>
      <c r="E647" t="s">
        <v>165</v>
      </c>
      <c r="F647">
        <v>303</v>
      </c>
      <c r="G647" t="s">
        <v>165</v>
      </c>
      <c r="H647" t="s">
        <v>23</v>
      </c>
      <c r="I647" t="s">
        <v>24</v>
      </c>
      <c r="J647" t="s">
        <v>14</v>
      </c>
      <c r="K647">
        <v>14</v>
      </c>
    </row>
    <row r="648" spans="1:11" x14ac:dyDescent="0.25">
      <c r="A648" t="s">
        <v>161</v>
      </c>
      <c r="B648" t="s">
        <v>163</v>
      </c>
      <c r="C648" t="s">
        <v>163</v>
      </c>
      <c r="D648">
        <v>118</v>
      </c>
      <c r="E648" t="s">
        <v>165</v>
      </c>
      <c r="F648">
        <v>303</v>
      </c>
      <c r="G648" t="s">
        <v>165</v>
      </c>
      <c r="H648" t="s">
        <v>23</v>
      </c>
      <c r="I648" t="s">
        <v>24</v>
      </c>
      <c r="J648" t="s">
        <v>15</v>
      </c>
      <c r="K648">
        <v>10</v>
      </c>
    </row>
    <row r="649" spans="1:11" x14ac:dyDescent="0.25">
      <c r="A649" t="s">
        <v>161</v>
      </c>
      <c r="B649" t="s">
        <v>163</v>
      </c>
      <c r="C649" t="s">
        <v>163</v>
      </c>
      <c r="D649">
        <v>118</v>
      </c>
      <c r="E649" t="s">
        <v>165</v>
      </c>
      <c r="F649">
        <v>304</v>
      </c>
      <c r="G649" t="s">
        <v>165</v>
      </c>
      <c r="H649" t="s">
        <v>23</v>
      </c>
      <c r="I649" t="s">
        <v>24</v>
      </c>
      <c r="J649" t="s">
        <v>14</v>
      </c>
      <c r="K649">
        <v>1</v>
      </c>
    </row>
    <row r="650" spans="1:11" x14ac:dyDescent="0.25">
      <c r="A650" t="s">
        <v>161</v>
      </c>
      <c r="B650" t="s">
        <v>163</v>
      </c>
      <c r="C650" t="s">
        <v>163</v>
      </c>
      <c r="D650">
        <v>118</v>
      </c>
      <c r="E650" t="s">
        <v>165</v>
      </c>
      <c r="F650">
        <v>304</v>
      </c>
      <c r="G650" t="s">
        <v>473</v>
      </c>
      <c r="H650" t="s">
        <v>12</v>
      </c>
      <c r="I650" t="s">
        <v>13</v>
      </c>
      <c r="J650" t="s">
        <v>14</v>
      </c>
      <c r="K650">
        <v>27</v>
      </c>
    </row>
    <row r="651" spans="1:11" x14ac:dyDescent="0.25">
      <c r="A651" t="s">
        <v>161</v>
      </c>
      <c r="B651" t="s">
        <v>163</v>
      </c>
      <c r="C651" t="s">
        <v>163</v>
      </c>
      <c r="D651">
        <v>118</v>
      </c>
      <c r="E651" t="s">
        <v>165</v>
      </c>
      <c r="F651">
        <v>304</v>
      </c>
      <c r="G651" t="s">
        <v>473</v>
      </c>
      <c r="H651" t="s">
        <v>12</v>
      </c>
      <c r="I651" t="s">
        <v>13</v>
      </c>
      <c r="J651" t="s">
        <v>15</v>
      </c>
      <c r="K651">
        <v>37</v>
      </c>
    </row>
    <row r="652" spans="1:11" x14ac:dyDescent="0.25">
      <c r="A652" t="s">
        <v>161</v>
      </c>
      <c r="B652" t="s">
        <v>163</v>
      </c>
      <c r="C652" t="s">
        <v>163</v>
      </c>
      <c r="D652">
        <v>118</v>
      </c>
      <c r="E652" t="s">
        <v>165</v>
      </c>
      <c r="F652">
        <v>305</v>
      </c>
      <c r="G652" t="s">
        <v>474</v>
      </c>
      <c r="H652" t="s">
        <v>12</v>
      </c>
      <c r="I652" t="s">
        <v>13</v>
      </c>
      <c r="J652" t="s">
        <v>14</v>
      </c>
      <c r="K652">
        <v>20</v>
      </c>
    </row>
    <row r="653" spans="1:11" x14ac:dyDescent="0.25">
      <c r="A653" t="s">
        <v>161</v>
      </c>
      <c r="B653" t="s">
        <v>163</v>
      </c>
      <c r="C653" t="s">
        <v>163</v>
      </c>
      <c r="D653">
        <v>118</v>
      </c>
      <c r="E653" t="s">
        <v>165</v>
      </c>
      <c r="F653">
        <v>305</v>
      </c>
      <c r="G653" t="s">
        <v>474</v>
      </c>
      <c r="H653" t="s">
        <v>12</v>
      </c>
      <c r="I653" t="s">
        <v>13</v>
      </c>
      <c r="J653" t="s">
        <v>15</v>
      </c>
      <c r="K653">
        <v>27</v>
      </c>
    </row>
    <row r="654" spans="1:11" x14ac:dyDescent="0.25">
      <c r="A654" t="s">
        <v>161</v>
      </c>
      <c r="B654" t="s">
        <v>163</v>
      </c>
      <c r="C654" t="s">
        <v>163</v>
      </c>
      <c r="D654">
        <v>118</v>
      </c>
      <c r="E654" t="s">
        <v>165</v>
      </c>
      <c r="F654">
        <v>306</v>
      </c>
      <c r="G654" t="s">
        <v>475</v>
      </c>
      <c r="H654" t="s">
        <v>12</v>
      </c>
      <c r="I654" t="s">
        <v>13</v>
      </c>
      <c r="J654" t="s">
        <v>14</v>
      </c>
      <c r="K654">
        <v>23</v>
      </c>
    </row>
    <row r="655" spans="1:11" x14ac:dyDescent="0.25">
      <c r="A655" t="s">
        <v>161</v>
      </c>
      <c r="B655" t="s">
        <v>163</v>
      </c>
      <c r="C655" t="s">
        <v>163</v>
      </c>
      <c r="D655">
        <v>118</v>
      </c>
      <c r="E655" t="s">
        <v>165</v>
      </c>
      <c r="F655">
        <v>306</v>
      </c>
      <c r="G655" t="s">
        <v>475</v>
      </c>
      <c r="H655" t="s">
        <v>12</v>
      </c>
      <c r="I655" t="s">
        <v>13</v>
      </c>
      <c r="J655" t="s">
        <v>15</v>
      </c>
      <c r="K655">
        <v>28</v>
      </c>
    </row>
    <row r="656" spans="1:11" x14ac:dyDescent="0.25">
      <c r="A656" t="s">
        <v>161</v>
      </c>
      <c r="B656" t="s">
        <v>163</v>
      </c>
      <c r="C656" t="s">
        <v>163</v>
      </c>
      <c r="D656">
        <v>527</v>
      </c>
      <c r="E656" t="s">
        <v>465</v>
      </c>
      <c r="F656">
        <v>1607</v>
      </c>
      <c r="G656" t="s">
        <v>465</v>
      </c>
      <c r="H656" t="s">
        <v>23</v>
      </c>
      <c r="I656" t="s">
        <v>351</v>
      </c>
      <c r="J656" t="s">
        <v>14</v>
      </c>
      <c r="K656">
        <v>10</v>
      </c>
    </row>
    <row r="657" spans="1:11" x14ac:dyDescent="0.25">
      <c r="A657" t="s">
        <v>161</v>
      </c>
      <c r="B657" t="s">
        <v>163</v>
      </c>
      <c r="C657" t="s">
        <v>163</v>
      </c>
      <c r="D657">
        <v>527</v>
      </c>
      <c r="E657" t="s">
        <v>465</v>
      </c>
      <c r="F657">
        <v>1607</v>
      </c>
      <c r="G657" t="s">
        <v>465</v>
      </c>
      <c r="H657" t="s">
        <v>23</v>
      </c>
      <c r="I657" t="s">
        <v>351</v>
      </c>
      <c r="J657" t="s">
        <v>15</v>
      </c>
      <c r="K657">
        <v>10</v>
      </c>
    </row>
    <row r="658" spans="1:11" x14ac:dyDescent="0.25">
      <c r="A658" t="s">
        <v>161</v>
      </c>
      <c r="B658" t="s">
        <v>163</v>
      </c>
      <c r="C658" t="s">
        <v>163</v>
      </c>
      <c r="D658">
        <v>824</v>
      </c>
      <c r="E658" t="s">
        <v>466</v>
      </c>
      <c r="F658">
        <v>141</v>
      </c>
      <c r="G658" t="s">
        <v>467</v>
      </c>
      <c r="H658" t="s">
        <v>23</v>
      </c>
      <c r="I658" t="s">
        <v>68</v>
      </c>
      <c r="J658" t="s">
        <v>14</v>
      </c>
      <c r="K658">
        <v>2</v>
      </c>
    </row>
    <row r="659" spans="1:11" x14ac:dyDescent="0.25">
      <c r="A659" t="s">
        <v>161</v>
      </c>
      <c r="B659" t="s">
        <v>163</v>
      </c>
      <c r="C659" t="s">
        <v>163</v>
      </c>
      <c r="D659">
        <v>824</v>
      </c>
      <c r="E659" t="s">
        <v>466</v>
      </c>
      <c r="F659">
        <v>141</v>
      </c>
      <c r="G659" t="s">
        <v>467</v>
      </c>
      <c r="H659" t="s">
        <v>23</v>
      </c>
      <c r="I659" t="s">
        <v>68</v>
      </c>
      <c r="J659" t="s">
        <v>15</v>
      </c>
      <c r="K659">
        <v>8</v>
      </c>
    </row>
    <row r="660" spans="1:11" x14ac:dyDescent="0.25">
      <c r="A660" t="s">
        <v>161</v>
      </c>
      <c r="B660" t="s">
        <v>163</v>
      </c>
      <c r="C660" t="s">
        <v>163</v>
      </c>
      <c r="D660">
        <v>824</v>
      </c>
      <c r="E660" t="s">
        <v>466</v>
      </c>
      <c r="F660">
        <v>749</v>
      </c>
      <c r="G660" t="s">
        <v>468</v>
      </c>
      <c r="H660" t="s">
        <v>12</v>
      </c>
      <c r="I660" t="s">
        <v>13</v>
      </c>
      <c r="J660" t="s">
        <v>15</v>
      </c>
      <c r="K660">
        <v>1</v>
      </c>
    </row>
    <row r="661" spans="1:11" x14ac:dyDescent="0.25">
      <c r="A661" t="s">
        <v>161</v>
      </c>
      <c r="B661" t="s">
        <v>163</v>
      </c>
      <c r="C661" t="s">
        <v>163</v>
      </c>
      <c r="D661">
        <v>825</v>
      </c>
      <c r="E661" t="s">
        <v>469</v>
      </c>
      <c r="F661">
        <v>142</v>
      </c>
      <c r="G661" t="s">
        <v>470</v>
      </c>
      <c r="H661" t="s">
        <v>23</v>
      </c>
      <c r="I661" t="s">
        <v>68</v>
      </c>
      <c r="J661" t="s">
        <v>14</v>
      </c>
      <c r="K661">
        <v>21</v>
      </c>
    </row>
    <row r="662" spans="1:11" x14ac:dyDescent="0.25">
      <c r="A662" t="s">
        <v>161</v>
      </c>
      <c r="B662" t="s">
        <v>163</v>
      </c>
      <c r="C662" t="s">
        <v>163</v>
      </c>
      <c r="D662">
        <v>825</v>
      </c>
      <c r="E662" t="s">
        <v>469</v>
      </c>
      <c r="F662">
        <v>142</v>
      </c>
      <c r="G662" t="s">
        <v>470</v>
      </c>
      <c r="H662" t="s">
        <v>23</v>
      </c>
      <c r="I662" t="s">
        <v>68</v>
      </c>
      <c r="J662" t="s">
        <v>15</v>
      </c>
      <c r="K662">
        <v>14</v>
      </c>
    </row>
    <row r="663" spans="1:11" x14ac:dyDescent="0.25">
      <c r="A663" t="s">
        <v>161</v>
      </c>
      <c r="B663" t="s">
        <v>163</v>
      </c>
      <c r="C663" t="s">
        <v>163</v>
      </c>
      <c r="D663">
        <v>825</v>
      </c>
      <c r="E663" t="s">
        <v>469</v>
      </c>
      <c r="F663">
        <v>1000</v>
      </c>
      <c r="G663" t="s">
        <v>164</v>
      </c>
      <c r="H663" t="s">
        <v>12</v>
      </c>
      <c r="I663" t="s">
        <v>13</v>
      </c>
      <c r="J663" t="s">
        <v>14</v>
      </c>
      <c r="K663">
        <v>19</v>
      </c>
    </row>
    <row r="664" spans="1:11" x14ac:dyDescent="0.25">
      <c r="A664" t="s">
        <v>161</v>
      </c>
      <c r="B664" t="s">
        <v>163</v>
      </c>
      <c r="C664" t="s">
        <v>163</v>
      </c>
      <c r="D664">
        <v>825</v>
      </c>
      <c r="E664" t="s">
        <v>469</v>
      </c>
      <c r="F664">
        <v>1000</v>
      </c>
      <c r="G664" t="s">
        <v>164</v>
      </c>
      <c r="H664" t="s">
        <v>12</v>
      </c>
      <c r="I664" t="s">
        <v>13</v>
      </c>
      <c r="J664" t="s">
        <v>15</v>
      </c>
      <c r="K664">
        <v>9</v>
      </c>
    </row>
    <row r="665" spans="1:11" x14ac:dyDescent="0.25">
      <c r="A665" t="s">
        <v>161</v>
      </c>
      <c r="B665" t="s">
        <v>163</v>
      </c>
      <c r="C665" t="s">
        <v>163</v>
      </c>
      <c r="D665">
        <v>826</v>
      </c>
      <c r="E665" t="s">
        <v>471</v>
      </c>
      <c r="F665">
        <v>143</v>
      </c>
      <c r="G665" t="s">
        <v>472</v>
      </c>
      <c r="H665" t="s">
        <v>23</v>
      </c>
      <c r="I665" t="s">
        <v>68</v>
      </c>
      <c r="J665" t="s">
        <v>14</v>
      </c>
      <c r="K665">
        <v>15</v>
      </c>
    </row>
    <row r="666" spans="1:11" x14ac:dyDescent="0.25">
      <c r="A666" t="s">
        <v>161</v>
      </c>
      <c r="B666" t="s">
        <v>163</v>
      </c>
      <c r="C666" t="s">
        <v>163</v>
      </c>
      <c r="D666">
        <v>826</v>
      </c>
      <c r="E666" t="s">
        <v>471</v>
      </c>
      <c r="F666">
        <v>143</v>
      </c>
      <c r="G666" t="s">
        <v>472</v>
      </c>
      <c r="H666" t="s">
        <v>23</v>
      </c>
      <c r="I666" t="s">
        <v>68</v>
      </c>
      <c r="J666" t="s">
        <v>15</v>
      </c>
      <c r="K666">
        <v>13</v>
      </c>
    </row>
    <row r="667" spans="1:11" x14ac:dyDescent="0.25">
      <c r="A667" t="s">
        <v>161</v>
      </c>
      <c r="B667" t="s">
        <v>166</v>
      </c>
      <c r="C667" t="s">
        <v>476</v>
      </c>
      <c r="D667">
        <v>834</v>
      </c>
      <c r="E667" t="s">
        <v>477</v>
      </c>
      <c r="F667">
        <v>151</v>
      </c>
      <c r="G667" t="s">
        <v>478</v>
      </c>
      <c r="H667" t="s">
        <v>23</v>
      </c>
      <c r="I667" t="s">
        <v>68</v>
      </c>
      <c r="J667" t="s">
        <v>14</v>
      </c>
      <c r="K667">
        <v>4</v>
      </c>
    </row>
    <row r="668" spans="1:11" x14ac:dyDescent="0.25">
      <c r="A668" t="s">
        <v>161</v>
      </c>
      <c r="B668" t="s">
        <v>166</v>
      </c>
      <c r="C668" t="s">
        <v>476</v>
      </c>
      <c r="D668">
        <v>834</v>
      </c>
      <c r="E668" t="s">
        <v>477</v>
      </c>
      <c r="F668">
        <v>151</v>
      </c>
      <c r="G668" t="s">
        <v>478</v>
      </c>
      <c r="H668" t="s">
        <v>23</v>
      </c>
      <c r="I668" t="s">
        <v>68</v>
      </c>
      <c r="J668" t="s">
        <v>15</v>
      </c>
      <c r="K668">
        <v>9</v>
      </c>
    </row>
    <row r="669" spans="1:11" x14ac:dyDescent="0.25">
      <c r="A669" t="s">
        <v>161</v>
      </c>
      <c r="B669" t="s">
        <v>166</v>
      </c>
      <c r="C669" t="s">
        <v>166</v>
      </c>
      <c r="D669">
        <v>8</v>
      </c>
      <c r="E669" t="s">
        <v>167</v>
      </c>
      <c r="F669">
        <v>696</v>
      </c>
      <c r="G669" t="s">
        <v>168</v>
      </c>
      <c r="H669" t="s">
        <v>12</v>
      </c>
      <c r="I669" t="s">
        <v>13</v>
      </c>
      <c r="J669" t="s">
        <v>14</v>
      </c>
      <c r="K669">
        <v>29</v>
      </c>
    </row>
    <row r="670" spans="1:11" x14ac:dyDescent="0.25">
      <c r="A670" t="s">
        <v>161</v>
      </c>
      <c r="B670" t="s">
        <v>166</v>
      </c>
      <c r="C670" t="s">
        <v>166</v>
      </c>
      <c r="D670">
        <v>8</v>
      </c>
      <c r="E670" t="s">
        <v>167</v>
      </c>
      <c r="F670">
        <v>696</v>
      </c>
      <c r="G670" t="s">
        <v>168</v>
      </c>
      <c r="H670" t="s">
        <v>12</v>
      </c>
      <c r="I670" t="s">
        <v>13</v>
      </c>
      <c r="J670" t="s">
        <v>15</v>
      </c>
      <c r="K670">
        <v>32</v>
      </c>
    </row>
    <row r="671" spans="1:11" x14ac:dyDescent="0.25">
      <c r="A671" t="s">
        <v>161</v>
      </c>
      <c r="B671" t="s">
        <v>166</v>
      </c>
      <c r="C671" t="s">
        <v>166</v>
      </c>
      <c r="D671">
        <v>8</v>
      </c>
      <c r="E671" t="s">
        <v>167</v>
      </c>
      <c r="F671">
        <v>697</v>
      </c>
      <c r="G671" t="s">
        <v>479</v>
      </c>
      <c r="H671" t="s">
        <v>12</v>
      </c>
      <c r="I671" t="s">
        <v>13</v>
      </c>
      <c r="J671" t="s">
        <v>14</v>
      </c>
      <c r="K671">
        <v>55</v>
      </c>
    </row>
    <row r="672" spans="1:11" x14ac:dyDescent="0.25">
      <c r="A672" t="s">
        <v>161</v>
      </c>
      <c r="B672" t="s">
        <v>166</v>
      </c>
      <c r="C672" t="s">
        <v>166</v>
      </c>
      <c r="D672">
        <v>8</v>
      </c>
      <c r="E672" t="s">
        <v>167</v>
      </c>
      <c r="F672">
        <v>697</v>
      </c>
      <c r="G672" t="s">
        <v>479</v>
      </c>
      <c r="H672" t="s">
        <v>12</v>
      </c>
      <c r="I672" t="s">
        <v>13</v>
      </c>
      <c r="J672" t="s">
        <v>15</v>
      </c>
      <c r="K672">
        <v>46</v>
      </c>
    </row>
    <row r="673" spans="1:11" x14ac:dyDescent="0.25">
      <c r="A673" t="s">
        <v>161</v>
      </c>
      <c r="B673" t="s">
        <v>169</v>
      </c>
      <c r="C673" t="s">
        <v>169</v>
      </c>
      <c r="D673">
        <v>48</v>
      </c>
      <c r="E673" t="s">
        <v>486</v>
      </c>
      <c r="F673">
        <v>13</v>
      </c>
      <c r="G673" t="s">
        <v>486</v>
      </c>
      <c r="H673" t="s">
        <v>23</v>
      </c>
      <c r="I673" t="s">
        <v>24</v>
      </c>
      <c r="J673" t="s">
        <v>14</v>
      </c>
      <c r="K673">
        <v>27</v>
      </c>
    </row>
    <row r="674" spans="1:11" x14ac:dyDescent="0.25">
      <c r="A674" t="s">
        <v>161</v>
      </c>
      <c r="B674" t="s">
        <v>169</v>
      </c>
      <c r="C674" t="s">
        <v>169</v>
      </c>
      <c r="D674">
        <v>48</v>
      </c>
      <c r="E674" t="s">
        <v>486</v>
      </c>
      <c r="F674">
        <v>13</v>
      </c>
      <c r="G674" t="s">
        <v>486</v>
      </c>
      <c r="H674" t="s">
        <v>23</v>
      </c>
      <c r="I674" t="s">
        <v>24</v>
      </c>
      <c r="J674" t="s">
        <v>15</v>
      </c>
      <c r="K674">
        <v>30</v>
      </c>
    </row>
    <row r="675" spans="1:11" x14ac:dyDescent="0.25">
      <c r="A675" t="s">
        <v>161</v>
      </c>
      <c r="B675" t="s">
        <v>169</v>
      </c>
      <c r="C675" t="s">
        <v>169</v>
      </c>
      <c r="D675">
        <v>48</v>
      </c>
      <c r="E675" t="s">
        <v>486</v>
      </c>
      <c r="F675">
        <v>215</v>
      </c>
      <c r="G675" t="s">
        <v>173</v>
      </c>
      <c r="H675" t="s">
        <v>12</v>
      </c>
      <c r="I675" t="s">
        <v>13</v>
      </c>
      <c r="J675" t="s">
        <v>14</v>
      </c>
      <c r="K675">
        <v>26</v>
      </c>
    </row>
    <row r="676" spans="1:11" x14ac:dyDescent="0.25">
      <c r="A676" t="s">
        <v>161</v>
      </c>
      <c r="B676" t="s">
        <v>169</v>
      </c>
      <c r="C676" t="s">
        <v>169</v>
      </c>
      <c r="D676">
        <v>48</v>
      </c>
      <c r="E676" t="s">
        <v>486</v>
      </c>
      <c r="F676">
        <v>215</v>
      </c>
      <c r="G676" t="s">
        <v>173</v>
      </c>
      <c r="H676" t="s">
        <v>12</v>
      </c>
      <c r="I676" t="s">
        <v>13</v>
      </c>
      <c r="J676" t="s">
        <v>15</v>
      </c>
      <c r="K676">
        <v>20</v>
      </c>
    </row>
    <row r="677" spans="1:11" x14ac:dyDescent="0.25">
      <c r="A677" t="s">
        <v>161</v>
      </c>
      <c r="B677" t="s">
        <v>169</v>
      </c>
      <c r="C677" t="s">
        <v>169</v>
      </c>
      <c r="D677">
        <v>48</v>
      </c>
      <c r="E677" t="s">
        <v>486</v>
      </c>
      <c r="F677">
        <v>216</v>
      </c>
      <c r="G677" t="s">
        <v>174</v>
      </c>
      <c r="H677" t="s">
        <v>12</v>
      </c>
      <c r="I677" t="s">
        <v>13</v>
      </c>
      <c r="J677" t="s">
        <v>14</v>
      </c>
      <c r="K677">
        <v>37</v>
      </c>
    </row>
    <row r="678" spans="1:11" x14ac:dyDescent="0.25">
      <c r="A678" t="s">
        <v>161</v>
      </c>
      <c r="B678" t="s">
        <v>169</v>
      </c>
      <c r="C678" t="s">
        <v>169</v>
      </c>
      <c r="D678">
        <v>48</v>
      </c>
      <c r="E678" t="s">
        <v>486</v>
      </c>
      <c r="F678">
        <v>216</v>
      </c>
      <c r="G678" t="s">
        <v>174</v>
      </c>
      <c r="H678" t="s">
        <v>12</v>
      </c>
      <c r="I678" t="s">
        <v>13</v>
      </c>
      <c r="J678" t="s">
        <v>15</v>
      </c>
      <c r="K678">
        <v>42</v>
      </c>
    </row>
    <row r="679" spans="1:11" x14ac:dyDescent="0.25">
      <c r="A679" t="s">
        <v>161</v>
      </c>
      <c r="B679" t="s">
        <v>169</v>
      </c>
      <c r="C679" t="s">
        <v>169</v>
      </c>
      <c r="D679">
        <v>272</v>
      </c>
      <c r="E679" t="s">
        <v>483</v>
      </c>
      <c r="F679">
        <v>1267</v>
      </c>
      <c r="G679" t="s">
        <v>484</v>
      </c>
      <c r="H679" t="s">
        <v>12</v>
      </c>
      <c r="I679" t="s">
        <v>13</v>
      </c>
      <c r="J679" t="s">
        <v>14</v>
      </c>
      <c r="K679">
        <v>31</v>
      </c>
    </row>
    <row r="680" spans="1:11" x14ac:dyDescent="0.25">
      <c r="A680" t="s">
        <v>161</v>
      </c>
      <c r="B680" t="s">
        <v>169</v>
      </c>
      <c r="C680" t="s">
        <v>169</v>
      </c>
      <c r="D680">
        <v>272</v>
      </c>
      <c r="E680" t="s">
        <v>483</v>
      </c>
      <c r="F680">
        <v>1267</v>
      </c>
      <c r="G680" t="s">
        <v>484</v>
      </c>
      <c r="H680" t="s">
        <v>12</v>
      </c>
      <c r="I680" t="s">
        <v>13</v>
      </c>
      <c r="J680" t="s">
        <v>15</v>
      </c>
      <c r="K680">
        <v>24</v>
      </c>
    </row>
    <row r="681" spans="1:11" x14ac:dyDescent="0.25">
      <c r="A681" t="s">
        <v>161</v>
      </c>
      <c r="B681" t="s">
        <v>169</v>
      </c>
      <c r="C681" t="s">
        <v>169</v>
      </c>
      <c r="D681">
        <v>272</v>
      </c>
      <c r="E681" t="s">
        <v>483</v>
      </c>
      <c r="F681">
        <v>1268</v>
      </c>
      <c r="G681" t="s">
        <v>170</v>
      </c>
      <c r="H681" t="s">
        <v>12</v>
      </c>
      <c r="I681" t="s">
        <v>13</v>
      </c>
      <c r="J681" t="s">
        <v>14</v>
      </c>
      <c r="K681">
        <v>41</v>
      </c>
    </row>
    <row r="682" spans="1:11" x14ac:dyDescent="0.25">
      <c r="A682" t="s">
        <v>161</v>
      </c>
      <c r="B682" t="s">
        <v>169</v>
      </c>
      <c r="C682" t="s">
        <v>169</v>
      </c>
      <c r="D682">
        <v>272</v>
      </c>
      <c r="E682" t="s">
        <v>483</v>
      </c>
      <c r="F682">
        <v>1268</v>
      </c>
      <c r="G682" t="s">
        <v>170</v>
      </c>
      <c r="H682" t="s">
        <v>12</v>
      </c>
      <c r="I682" t="s">
        <v>13</v>
      </c>
      <c r="J682" t="s">
        <v>15</v>
      </c>
      <c r="K682">
        <v>34</v>
      </c>
    </row>
    <row r="683" spans="1:11" x14ac:dyDescent="0.25">
      <c r="A683" t="s">
        <v>161</v>
      </c>
      <c r="B683" t="s">
        <v>169</v>
      </c>
      <c r="C683" t="s">
        <v>169</v>
      </c>
      <c r="D683">
        <v>273</v>
      </c>
      <c r="E683" t="s">
        <v>482</v>
      </c>
      <c r="F683">
        <v>1271</v>
      </c>
      <c r="G683" t="s">
        <v>482</v>
      </c>
      <c r="H683" t="s">
        <v>12</v>
      </c>
      <c r="I683" t="s">
        <v>13</v>
      </c>
      <c r="J683" t="s">
        <v>14</v>
      </c>
      <c r="K683">
        <v>13</v>
      </c>
    </row>
    <row r="684" spans="1:11" x14ac:dyDescent="0.25">
      <c r="A684" t="s">
        <v>161</v>
      </c>
      <c r="B684" t="s">
        <v>169</v>
      </c>
      <c r="C684" t="s">
        <v>169</v>
      </c>
      <c r="D684">
        <v>273</v>
      </c>
      <c r="E684" t="s">
        <v>482</v>
      </c>
      <c r="F684">
        <v>1271</v>
      </c>
      <c r="G684" t="s">
        <v>482</v>
      </c>
      <c r="H684" t="s">
        <v>12</v>
      </c>
      <c r="I684" t="s">
        <v>13</v>
      </c>
      <c r="J684" t="s">
        <v>14</v>
      </c>
      <c r="K684">
        <v>15</v>
      </c>
    </row>
    <row r="685" spans="1:11" x14ac:dyDescent="0.25">
      <c r="A685" t="s">
        <v>161</v>
      </c>
      <c r="B685" t="s">
        <v>169</v>
      </c>
      <c r="C685" t="s">
        <v>169</v>
      </c>
      <c r="D685">
        <v>273</v>
      </c>
      <c r="E685" t="s">
        <v>482</v>
      </c>
      <c r="F685">
        <v>1271</v>
      </c>
      <c r="G685" t="s">
        <v>482</v>
      </c>
      <c r="H685" t="s">
        <v>12</v>
      </c>
      <c r="I685" t="s">
        <v>13</v>
      </c>
      <c r="J685" t="s">
        <v>15</v>
      </c>
      <c r="K685">
        <v>12</v>
      </c>
    </row>
    <row r="686" spans="1:11" x14ac:dyDescent="0.25">
      <c r="A686" t="s">
        <v>161</v>
      </c>
      <c r="B686" t="s">
        <v>169</v>
      </c>
      <c r="C686" t="s">
        <v>169</v>
      </c>
      <c r="D686">
        <v>273</v>
      </c>
      <c r="E686" t="s">
        <v>482</v>
      </c>
      <c r="F686">
        <v>1271</v>
      </c>
      <c r="G686" t="s">
        <v>482</v>
      </c>
      <c r="H686" t="s">
        <v>12</v>
      </c>
      <c r="I686" t="s">
        <v>13</v>
      </c>
      <c r="J686" t="s">
        <v>15</v>
      </c>
      <c r="K686">
        <v>7</v>
      </c>
    </row>
    <row r="687" spans="1:11" x14ac:dyDescent="0.25">
      <c r="A687" t="s">
        <v>161</v>
      </c>
      <c r="B687" t="s">
        <v>169</v>
      </c>
      <c r="C687" t="s">
        <v>169</v>
      </c>
      <c r="D687">
        <v>273</v>
      </c>
      <c r="E687" t="s">
        <v>482</v>
      </c>
      <c r="F687">
        <v>1272</v>
      </c>
      <c r="G687" t="s">
        <v>517</v>
      </c>
      <c r="H687" t="s">
        <v>12</v>
      </c>
      <c r="I687" t="s">
        <v>13</v>
      </c>
      <c r="J687" t="s">
        <v>14</v>
      </c>
      <c r="K687">
        <v>17</v>
      </c>
    </row>
    <row r="688" spans="1:11" x14ac:dyDescent="0.25">
      <c r="A688" t="s">
        <v>161</v>
      </c>
      <c r="B688" t="s">
        <v>169</v>
      </c>
      <c r="C688" t="s">
        <v>169</v>
      </c>
      <c r="D688">
        <v>273</v>
      </c>
      <c r="E688" t="s">
        <v>482</v>
      </c>
      <c r="F688">
        <v>1272</v>
      </c>
      <c r="G688" t="s">
        <v>517</v>
      </c>
      <c r="H688" t="s">
        <v>12</v>
      </c>
      <c r="I688" t="s">
        <v>13</v>
      </c>
      <c r="J688" t="s">
        <v>15</v>
      </c>
      <c r="K688">
        <v>15</v>
      </c>
    </row>
    <row r="689" spans="1:11" x14ac:dyDescent="0.25">
      <c r="A689" t="s">
        <v>161</v>
      </c>
      <c r="B689" t="s">
        <v>169</v>
      </c>
      <c r="C689" t="s">
        <v>169</v>
      </c>
      <c r="D689">
        <v>273</v>
      </c>
      <c r="E689" t="s">
        <v>482</v>
      </c>
      <c r="F689">
        <v>1272</v>
      </c>
      <c r="G689" t="s">
        <v>517</v>
      </c>
      <c r="H689" t="s">
        <v>12</v>
      </c>
      <c r="I689" t="s">
        <v>13</v>
      </c>
      <c r="J689" t="s">
        <v>15</v>
      </c>
      <c r="K689">
        <v>1</v>
      </c>
    </row>
    <row r="690" spans="1:11" x14ac:dyDescent="0.25">
      <c r="A690" t="s">
        <v>161</v>
      </c>
      <c r="B690" t="s">
        <v>169</v>
      </c>
      <c r="C690" t="s">
        <v>169</v>
      </c>
      <c r="D690">
        <v>275</v>
      </c>
      <c r="E690" t="s">
        <v>480</v>
      </c>
      <c r="F690">
        <v>312</v>
      </c>
      <c r="G690" t="s">
        <v>481</v>
      </c>
      <c r="H690" t="s">
        <v>12</v>
      </c>
      <c r="I690" t="s">
        <v>13</v>
      </c>
      <c r="J690" t="s">
        <v>14</v>
      </c>
      <c r="K690">
        <v>29</v>
      </c>
    </row>
    <row r="691" spans="1:11" x14ac:dyDescent="0.25">
      <c r="A691" t="s">
        <v>161</v>
      </c>
      <c r="B691" t="s">
        <v>169</v>
      </c>
      <c r="C691" t="s">
        <v>169</v>
      </c>
      <c r="D691">
        <v>275</v>
      </c>
      <c r="E691" t="s">
        <v>480</v>
      </c>
      <c r="F691">
        <v>312</v>
      </c>
      <c r="G691" t="s">
        <v>481</v>
      </c>
      <c r="H691" t="s">
        <v>12</v>
      </c>
      <c r="I691" t="s">
        <v>13</v>
      </c>
      <c r="J691" t="s">
        <v>15</v>
      </c>
      <c r="K691">
        <v>43</v>
      </c>
    </row>
    <row r="692" spans="1:11" x14ac:dyDescent="0.25">
      <c r="A692" t="s">
        <v>161</v>
      </c>
      <c r="B692" t="s">
        <v>169</v>
      </c>
      <c r="C692" t="s">
        <v>169</v>
      </c>
      <c r="D692">
        <v>275</v>
      </c>
      <c r="E692" t="s">
        <v>480</v>
      </c>
      <c r="F692">
        <v>766</v>
      </c>
      <c r="G692" t="s">
        <v>480</v>
      </c>
      <c r="H692" t="s">
        <v>12</v>
      </c>
      <c r="I692" t="s">
        <v>13</v>
      </c>
      <c r="J692" t="s">
        <v>14</v>
      </c>
      <c r="K692">
        <v>45</v>
      </c>
    </row>
    <row r="693" spans="1:11" x14ac:dyDescent="0.25">
      <c r="A693" t="s">
        <v>161</v>
      </c>
      <c r="B693" t="s">
        <v>169</v>
      </c>
      <c r="C693" t="s">
        <v>169</v>
      </c>
      <c r="D693">
        <v>275</v>
      </c>
      <c r="E693" t="s">
        <v>480</v>
      </c>
      <c r="F693">
        <v>766</v>
      </c>
      <c r="G693" t="s">
        <v>480</v>
      </c>
      <c r="H693" t="s">
        <v>12</v>
      </c>
      <c r="I693" t="s">
        <v>13</v>
      </c>
      <c r="J693" t="s">
        <v>15</v>
      </c>
      <c r="K693">
        <v>41</v>
      </c>
    </row>
    <row r="694" spans="1:11" x14ac:dyDescent="0.25">
      <c r="A694" t="s">
        <v>161</v>
      </c>
      <c r="B694" t="s">
        <v>169</v>
      </c>
      <c r="C694" t="s">
        <v>169</v>
      </c>
      <c r="D694">
        <v>837</v>
      </c>
      <c r="E694" t="s">
        <v>171</v>
      </c>
      <c r="F694">
        <v>153</v>
      </c>
      <c r="G694" t="s">
        <v>169</v>
      </c>
      <c r="H694" t="s">
        <v>23</v>
      </c>
      <c r="I694" t="s">
        <v>68</v>
      </c>
      <c r="J694" t="s">
        <v>14</v>
      </c>
      <c r="K694">
        <v>27</v>
      </c>
    </row>
    <row r="695" spans="1:11" x14ac:dyDescent="0.25">
      <c r="A695" t="s">
        <v>161</v>
      </c>
      <c r="B695" t="s">
        <v>169</v>
      </c>
      <c r="C695" t="s">
        <v>169</v>
      </c>
      <c r="D695">
        <v>837</v>
      </c>
      <c r="E695" t="s">
        <v>171</v>
      </c>
      <c r="F695">
        <v>153</v>
      </c>
      <c r="G695" t="s">
        <v>169</v>
      </c>
      <c r="H695" t="s">
        <v>23</v>
      </c>
      <c r="I695" t="s">
        <v>68</v>
      </c>
      <c r="J695" t="s">
        <v>15</v>
      </c>
      <c r="K695">
        <v>33</v>
      </c>
    </row>
    <row r="696" spans="1:11" x14ac:dyDescent="0.25">
      <c r="A696" t="s">
        <v>161</v>
      </c>
      <c r="B696" t="s">
        <v>169</v>
      </c>
      <c r="C696" t="s">
        <v>169</v>
      </c>
      <c r="D696">
        <v>837</v>
      </c>
      <c r="E696" t="s">
        <v>171</v>
      </c>
      <c r="F696">
        <v>311</v>
      </c>
      <c r="G696" t="s">
        <v>485</v>
      </c>
      <c r="H696" t="s">
        <v>12</v>
      </c>
      <c r="I696" t="s">
        <v>13</v>
      </c>
      <c r="J696" t="s">
        <v>14</v>
      </c>
      <c r="K696">
        <v>18</v>
      </c>
    </row>
    <row r="697" spans="1:11" x14ac:dyDescent="0.25">
      <c r="A697" t="s">
        <v>161</v>
      </c>
      <c r="B697" t="s">
        <v>169</v>
      </c>
      <c r="C697" t="s">
        <v>169</v>
      </c>
      <c r="D697">
        <v>837</v>
      </c>
      <c r="E697" t="s">
        <v>171</v>
      </c>
      <c r="F697">
        <v>311</v>
      </c>
      <c r="G697" t="s">
        <v>485</v>
      </c>
      <c r="H697" t="s">
        <v>12</v>
      </c>
      <c r="I697" t="s">
        <v>13</v>
      </c>
      <c r="J697" t="s">
        <v>15</v>
      </c>
      <c r="K697">
        <v>20</v>
      </c>
    </row>
    <row r="698" spans="1:11" x14ac:dyDescent="0.25">
      <c r="A698" t="s">
        <v>161</v>
      </c>
      <c r="B698" t="s">
        <v>169</v>
      </c>
      <c r="C698" t="s">
        <v>169</v>
      </c>
      <c r="D698">
        <v>837</v>
      </c>
      <c r="E698" t="s">
        <v>171</v>
      </c>
      <c r="F698">
        <v>765</v>
      </c>
      <c r="G698" t="s">
        <v>172</v>
      </c>
      <c r="H698" t="s">
        <v>12</v>
      </c>
      <c r="I698" t="s">
        <v>13</v>
      </c>
      <c r="J698" t="s">
        <v>14</v>
      </c>
      <c r="K698">
        <v>18</v>
      </c>
    </row>
    <row r="699" spans="1:11" x14ac:dyDescent="0.25">
      <c r="A699" t="s">
        <v>161</v>
      </c>
      <c r="B699" t="s">
        <v>169</v>
      </c>
      <c r="C699" t="s">
        <v>169</v>
      </c>
      <c r="D699">
        <v>837</v>
      </c>
      <c r="E699" t="s">
        <v>171</v>
      </c>
      <c r="F699">
        <v>765</v>
      </c>
      <c r="G699" t="s">
        <v>172</v>
      </c>
      <c r="H699" t="s">
        <v>12</v>
      </c>
      <c r="I699" t="s">
        <v>13</v>
      </c>
      <c r="J699" t="s">
        <v>15</v>
      </c>
      <c r="K699">
        <v>22</v>
      </c>
    </row>
    <row r="700" spans="1:11" x14ac:dyDescent="0.25">
      <c r="A700" t="s">
        <v>161</v>
      </c>
      <c r="B700" t="s">
        <v>169</v>
      </c>
      <c r="C700" t="s">
        <v>169</v>
      </c>
      <c r="D700">
        <v>837</v>
      </c>
      <c r="E700" t="s">
        <v>171</v>
      </c>
      <c r="F700">
        <v>1286</v>
      </c>
      <c r="G700" t="s">
        <v>288</v>
      </c>
      <c r="H700" t="s">
        <v>12</v>
      </c>
      <c r="I700" t="s">
        <v>41</v>
      </c>
      <c r="J700" t="s">
        <v>14</v>
      </c>
      <c r="K700">
        <v>91</v>
      </c>
    </row>
    <row r="701" spans="1:11" x14ac:dyDescent="0.25">
      <c r="A701" t="s">
        <v>161</v>
      </c>
      <c r="B701" t="s">
        <v>169</v>
      </c>
      <c r="C701" t="s">
        <v>169</v>
      </c>
      <c r="D701">
        <v>837</v>
      </c>
      <c r="E701" t="s">
        <v>171</v>
      </c>
      <c r="F701">
        <v>1286</v>
      </c>
      <c r="G701" t="s">
        <v>288</v>
      </c>
      <c r="H701" t="s">
        <v>12</v>
      </c>
      <c r="I701" t="s">
        <v>41</v>
      </c>
      <c r="J701" t="s">
        <v>15</v>
      </c>
      <c r="K701">
        <v>85</v>
      </c>
    </row>
    <row r="702" spans="1:11" x14ac:dyDescent="0.25">
      <c r="A702" t="s">
        <v>161</v>
      </c>
      <c r="B702" t="s">
        <v>169</v>
      </c>
      <c r="C702" t="s">
        <v>487</v>
      </c>
      <c r="D702">
        <v>10</v>
      </c>
      <c r="E702" t="s">
        <v>175</v>
      </c>
      <c r="F702">
        <v>545</v>
      </c>
      <c r="G702" t="s">
        <v>175</v>
      </c>
      <c r="H702" t="s">
        <v>23</v>
      </c>
      <c r="I702" t="s">
        <v>24</v>
      </c>
      <c r="J702" t="s">
        <v>14</v>
      </c>
      <c r="K702">
        <v>9</v>
      </c>
    </row>
    <row r="703" spans="1:11" x14ac:dyDescent="0.25">
      <c r="A703" t="s">
        <v>161</v>
      </c>
      <c r="B703" t="s">
        <v>169</v>
      </c>
      <c r="C703" t="s">
        <v>487</v>
      </c>
      <c r="D703">
        <v>10</v>
      </c>
      <c r="E703" t="s">
        <v>175</v>
      </c>
      <c r="F703">
        <v>545</v>
      </c>
      <c r="G703" t="s">
        <v>175</v>
      </c>
      <c r="H703" t="s">
        <v>23</v>
      </c>
      <c r="I703" t="s">
        <v>24</v>
      </c>
      <c r="J703" t="s">
        <v>14</v>
      </c>
      <c r="K703">
        <v>12</v>
      </c>
    </row>
    <row r="704" spans="1:11" x14ac:dyDescent="0.25">
      <c r="A704" t="s">
        <v>161</v>
      </c>
      <c r="B704" t="s">
        <v>169</v>
      </c>
      <c r="C704" t="s">
        <v>487</v>
      </c>
      <c r="D704">
        <v>10</v>
      </c>
      <c r="E704" t="s">
        <v>175</v>
      </c>
      <c r="F704">
        <v>545</v>
      </c>
      <c r="G704" t="s">
        <v>175</v>
      </c>
      <c r="H704" t="s">
        <v>23</v>
      </c>
      <c r="I704" t="s">
        <v>24</v>
      </c>
      <c r="J704" t="s">
        <v>15</v>
      </c>
      <c r="K704">
        <v>23</v>
      </c>
    </row>
    <row r="705" spans="1:11" x14ac:dyDescent="0.25">
      <c r="A705" t="s">
        <v>161</v>
      </c>
      <c r="B705" t="s">
        <v>169</v>
      </c>
      <c r="C705" t="s">
        <v>487</v>
      </c>
      <c r="D705">
        <v>10</v>
      </c>
      <c r="E705" t="s">
        <v>175</v>
      </c>
      <c r="F705">
        <v>545</v>
      </c>
      <c r="G705" t="s">
        <v>175</v>
      </c>
      <c r="H705" t="s">
        <v>23</v>
      </c>
      <c r="I705" t="s">
        <v>24</v>
      </c>
      <c r="J705" t="s">
        <v>15</v>
      </c>
      <c r="K705">
        <v>9</v>
      </c>
    </row>
    <row r="706" spans="1:11" x14ac:dyDescent="0.25">
      <c r="A706" t="s">
        <v>161</v>
      </c>
      <c r="B706" t="s">
        <v>169</v>
      </c>
      <c r="C706" t="s">
        <v>487</v>
      </c>
      <c r="D706">
        <v>10</v>
      </c>
      <c r="E706" t="s">
        <v>175</v>
      </c>
      <c r="F706">
        <v>720</v>
      </c>
      <c r="G706" t="s">
        <v>175</v>
      </c>
      <c r="H706" t="s">
        <v>12</v>
      </c>
      <c r="I706" t="s">
        <v>13</v>
      </c>
      <c r="J706" t="s">
        <v>14</v>
      </c>
      <c r="K706">
        <v>6</v>
      </c>
    </row>
    <row r="707" spans="1:11" x14ac:dyDescent="0.25">
      <c r="A707" t="s">
        <v>161</v>
      </c>
      <c r="B707" t="s">
        <v>169</v>
      </c>
      <c r="C707" t="s">
        <v>487</v>
      </c>
      <c r="D707">
        <v>10</v>
      </c>
      <c r="E707" t="s">
        <v>175</v>
      </c>
      <c r="F707">
        <v>720</v>
      </c>
      <c r="G707" t="s">
        <v>175</v>
      </c>
      <c r="H707" t="s">
        <v>12</v>
      </c>
      <c r="I707" t="s">
        <v>13</v>
      </c>
      <c r="J707" t="s">
        <v>14</v>
      </c>
      <c r="K707">
        <v>13</v>
      </c>
    </row>
    <row r="708" spans="1:11" x14ac:dyDescent="0.25">
      <c r="A708" t="s">
        <v>161</v>
      </c>
      <c r="B708" t="s">
        <v>169</v>
      </c>
      <c r="C708" t="s">
        <v>487</v>
      </c>
      <c r="D708">
        <v>10</v>
      </c>
      <c r="E708" t="s">
        <v>175</v>
      </c>
      <c r="F708">
        <v>720</v>
      </c>
      <c r="G708" t="s">
        <v>175</v>
      </c>
      <c r="H708" t="s">
        <v>12</v>
      </c>
      <c r="I708" t="s">
        <v>13</v>
      </c>
      <c r="J708" t="s">
        <v>15</v>
      </c>
      <c r="K708">
        <v>9</v>
      </c>
    </row>
    <row r="709" spans="1:11" x14ac:dyDescent="0.25">
      <c r="A709" t="s">
        <v>161</v>
      </c>
      <c r="B709" t="s">
        <v>169</v>
      </c>
      <c r="C709" t="s">
        <v>487</v>
      </c>
      <c r="D709">
        <v>10</v>
      </c>
      <c r="E709" t="s">
        <v>175</v>
      </c>
      <c r="F709">
        <v>720</v>
      </c>
      <c r="G709" t="s">
        <v>175</v>
      </c>
      <c r="H709" t="s">
        <v>12</v>
      </c>
      <c r="I709" t="s">
        <v>13</v>
      </c>
      <c r="J709" t="s">
        <v>15</v>
      </c>
      <c r="K709">
        <v>16</v>
      </c>
    </row>
    <row r="710" spans="1:11" x14ac:dyDescent="0.25">
      <c r="A710" t="s">
        <v>161</v>
      </c>
      <c r="B710" t="s">
        <v>169</v>
      </c>
      <c r="C710" t="s">
        <v>487</v>
      </c>
      <c r="D710">
        <v>10</v>
      </c>
      <c r="E710" t="s">
        <v>175</v>
      </c>
      <c r="F710">
        <v>721</v>
      </c>
      <c r="G710" t="s">
        <v>488</v>
      </c>
      <c r="H710" t="s">
        <v>12</v>
      </c>
      <c r="I710" t="s">
        <v>13</v>
      </c>
      <c r="J710" t="s">
        <v>14</v>
      </c>
      <c r="K710">
        <v>27</v>
      </c>
    </row>
    <row r="711" spans="1:11" x14ac:dyDescent="0.25">
      <c r="A711" t="s">
        <v>161</v>
      </c>
      <c r="B711" t="s">
        <v>169</v>
      </c>
      <c r="C711" t="s">
        <v>487</v>
      </c>
      <c r="D711">
        <v>10</v>
      </c>
      <c r="E711" t="s">
        <v>175</v>
      </c>
      <c r="F711">
        <v>721</v>
      </c>
      <c r="G711" t="s">
        <v>488</v>
      </c>
      <c r="H711" t="s">
        <v>12</v>
      </c>
      <c r="I711" t="s">
        <v>13</v>
      </c>
      <c r="J711" t="s">
        <v>15</v>
      </c>
      <c r="K711">
        <v>35</v>
      </c>
    </row>
    <row r="712" spans="1:11" x14ac:dyDescent="0.25">
      <c r="A712" t="s">
        <v>161</v>
      </c>
      <c r="B712" t="s">
        <v>176</v>
      </c>
      <c r="C712" t="s">
        <v>489</v>
      </c>
      <c r="D712">
        <v>15</v>
      </c>
      <c r="E712" t="s">
        <v>64</v>
      </c>
      <c r="F712">
        <v>3</v>
      </c>
      <c r="G712" t="s">
        <v>64</v>
      </c>
      <c r="H712" t="s">
        <v>23</v>
      </c>
      <c r="I712" t="s">
        <v>24</v>
      </c>
      <c r="J712" t="s">
        <v>14</v>
      </c>
      <c r="K712">
        <v>18</v>
      </c>
    </row>
    <row r="713" spans="1:11" x14ac:dyDescent="0.25">
      <c r="A713" t="s">
        <v>161</v>
      </c>
      <c r="B713" t="s">
        <v>176</v>
      </c>
      <c r="C713" t="s">
        <v>489</v>
      </c>
      <c r="D713">
        <v>15</v>
      </c>
      <c r="E713" t="s">
        <v>64</v>
      </c>
      <c r="F713">
        <v>3</v>
      </c>
      <c r="G713" t="s">
        <v>64</v>
      </c>
      <c r="H713" t="s">
        <v>23</v>
      </c>
      <c r="I713" t="s">
        <v>24</v>
      </c>
      <c r="J713" t="s">
        <v>15</v>
      </c>
      <c r="K713">
        <v>15</v>
      </c>
    </row>
    <row r="714" spans="1:11" x14ac:dyDescent="0.25">
      <c r="A714" t="s">
        <v>161</v>
      </c>
      <c r="B714" t="s">
        <v>176</v>
      </c>
      <c r="C714" t="s">
        <v>489</v>
      </c>
      <c r="D714">
        <v>15</v>
      </c>
      <c r="E714" t="s">
        <v>64</v>
      </c>
      <c r="F714">
        <v>44</v>
      </c>
      <c r="G714" t="s">
        <v>16</v>
      </c>
      <c r="H714" t="s">
        <v>12</v>
      </c>
      <c r="I714" t="s">
        <v>13</v>
      </c>
      <c r="J714" t="s">
        <v>14</v>
      </c>
      <c r="K714">
        <v>2</v>
      </c>
    </row>
    <row r="715" spans="1:11" x14ac:dyDescent="0.25">
      <c r="A715" t="s">
        <v>161</v>
      </c>
      <c r="B715" t="s">
        <v>176</v>
      </c>
      <c r="C715" t="s">
        <v>489</v>
      </c>
      <c r="D715">
        <v>15</v>
      </c>
      <c r="E715" t="s">
        <v>64</v>
      </c>
      <c r="F715">
        <v>44</v>
      </c>
      <c r="G715" t="s">
        <v>16</v>
      </c>
      <c r="H715" t="s">
        <v>12</v>
      </c>
      <c r="I715" t="s">
        <v>13</v>
      </c>
      <c r="J715" t="s">
        <v>14</v>
      </c>
      <c r="K715">
        <v>1</v>
      </c>
    </row>
    <row r="716" spans="1:11" x14ac:dyDescent="0.25">
      <c r="A716" t="s">
        <v>161</v>
      </c>
      <c r="B716" t="s">
        <v>176</v>
      </c>
      <c r="C716" t="s">
        <v>489</v>
      </c>
      <c r="D716">
        <v>15</v>
      </c>
      <c r="E716" t="s">
        <v>64</v>
      </c>
      <c r="F716">
        <v>44</v>
      </c>
      <c r="G716" t="s">
        <v>16</v>
      </c>
      <c r="H716" t="s">
        <v>12</v>
      </c>
      <c r="I716" t="s">
        <v>13</v>
      </c>
      <c r="J716" t="s">
        <v>15</v>
      </c>
      <c r="K716">
        <v>6</v>
      </c>
    </row>
    <row r="717" spans="1:11" x14ac:dyDescent="0.25">
      <c r="A717" t="s">
        <v>161</v>
      </c>
      <c r="B717" t="s">
        <v>176</v>
      </c>
      <c r="C717" t="s">
        <v>489</v>
      </c>
      <c r="D717">
        <v>15</v>
      </c>
      <c r="E717" t="s">
        <v>64</v>
      </c>
      <c r="F717">
        <v>79</v>
      </c>
      <c r="G717" t="s">
        <v>490</v>
      </c>
      <c r="H717" t="s">
        <v>12</v>
      </c>
      <c r="I717" t="s">
        <v>13</v>
      </c>
      <c r="J717" t="s">
        <v>14</v>
      </c>
      <c r="K717">
        <v>27</v>
      </c>
    </row>
    <row r="718" spans="1:11" x14ac:dyDescent="0.25">
      <c r="A718" t="s">
        <v>161</v>
      </c>
      <c r="B718" t="s">
        <v>176</v>
      </c>
      <c r="C718" t="s">
        <v>489</v>
      </c>
      <c r="D718">
        <v>15</v>
      </c>
      <c r="E718" t="s">
        <v>64</v>
      </c>
      <c r="F718">
        <v>79</v>
      </c>
      <c r="G718" t="s">
        <v>490</v>
      </c>
      <c r="H718" t="s">
        <v>12</v>
      </c>
      <c r="I718" t="s">
        <v>13</v>
      </c>
      <c r="J718" t="s">
        <v>15</v>
      </c>
      <c r="K718">
        <v>27</v>
      </c>
    </row>
    <row r="719" spans="1:11" x14ac:dyDescent="0.25">
      <c r="A719" t="s">
        <v>161</v>
      </c>
      <c r="B719" t="s">
        <v>176</v>
      </c>
      <c r="C719" t="s">
        <v>489</v>
      </c>
      <c r="D719">
        <v>15</v>
      </c>
      <c r="E719" t="s">
        <v>64</v>
      </c>
      <c r="F719">
        <v>80</v>
      </c>
      <c r="G719" t="s">
        <v>491</v>
      </c>
      <c r="H719" t="s">
        <v>12</v>
      </c>
      <c r="I719" t="s">
        <v>13</v>
      </c>
      <c r="J719" t="s">
        <v>14</v>
      </c>
      <c r="K719">
        <v>23</v>
      </c>
    </row>
    <row r="720" spans="1:11" x14ac:dyDescent="0.25">
      <c r="A720" t="s">
        <v>161</v>
      </c>
      <c r="B720" t="s">
        <v>176</v>
      </c>
      <c r="C720" t="s">
        <v>489</v>
      </c>
      <c r="D720">
        <v>15</v>
      </c>
      <c r="E720" t="s">
        <v>64</v>
      </c>
      <c r="F720">
        <v>80</v>
      </c>
      <c r="G720" t="s">
        <v>491</v>
      </c>
      <c r="H720" t="s">
        <v>12</v>
      </c>
      <c r="I720" t="s">
        <v>13</v>
      </c>
      <c r="J720" t="s">
        <v>14</v>
      </c>
      <c r="K720">
        <v>1</v>
      </c>
    </row>
    <row r="721" spans="1:11" x14ac:dyDescent="0.25">
      <c r="A721" t="s">
        <v>161</v>
      </c>
      <c r="B721" t="s">
        <v>176</v>
      </c>
      <c r="C721" t="s">
        <v>489</v>
      </c>
      <c r="D721">
        <v>15</v>
      </c>
      <c r="E721" t="s">
        <v>64</v>
      </c>
      <c r="F721">
        <v>80</v>
      </c>
      <c r="G721" t="s">
        <v>491</v>
      </c>
      <c r="H721" t="s">
        <v>12</v>
      </c>
      <c r="I721" t="s">
        <v>13</v>
      </c>
      <c r="J721" t="s">
        <v>15</v>
      </c>
      <c r="K721">
        <v>25</v>
      </c>
    </row>
    <row r="722" spans="1:11" x14ac:dyDescent="0.25">
      <c r="A722" t="s">
        <v>161</v>
      </c>
      <c r="B722" t="s">
        <v>176</v>
      </c>
      <c r="C722" t="s">
        <v>489</v>
      </c>
      <c r="D722">
        <v>15</v>
      </c>
      <c r="E722" t="s">
        <v>64</v>
      </c>
      <c r="F722">
        <v>99</v>
      </c>
      <c r="G722" t="s">
        <v>492</v>
      </c>
      <c r="H722" t="s">
        <v>12</v>
      </c>
      <c r="I722" t="s">
        <v>41</v>
      </c>
      <c r="J722" t="s">
        <v>14</v>
      </c>
      <c r="K722">
        <v>5</v>
      </c>
    </row>
    <row r="723" spans="1:11" x14ac:dyDescent="0.25">
      <c r="A723" t="s">
        <v>161</v>
      </c>
      <c r="B723" t="s">
        <v>176</v>
      </c>
      <c r="C723" t="s">
        <v>489</v>
      </c>
      <c r="D723">
        <v>15</v>
      </c>
      <c r="E723" t="s">
        <v>64</v>
      </c>
      <c r="F723">
        <v>99</v>
      </c>
      <c r="G723" t="s">
        <v>492</v>
      </c>
      <c r="H723" t="s">
        <v>12</v>
      </c>
      <c r="I723" t="s">
        <v>41</v>
      </c>
      <c r="J723" t="s">
        <v>14</v>
      </c>
      <c r="K723">
        <v>1</v>
      </c>
    </row>
    <row r="724" spans="1:11" x14ac:dyDescent="0.25">
      <c r="A724" t="s">
        <v>161</v>
      </c>
      <c r="B724" t="s">
        <v>176</v>
      </c>
      <c r="C724" t="s">
        <v>489</v>
      </c>
      <c r="D724">
        <v>15</v>
      </c>
      <c r="E724" t="s">
        <v>64</v>
      </c>
      <c r="F724">
        <v>99</v>
      </c>
      <c r="G724" t="s">
        <v>492</v>
      </c>
      <c r="H724" t="s">
        <v>12</v>
      </c>
      <c r="I724" t="s">
        <v>41</v>
      </c>
      <c r="J724" t="s">
        <v>15</v>
      </c>
      <c r="K724">
        <v>3</v>
      </c>
    </row>
    <row r="725" spans="1:11" x14ac:dyDescent="0.25">
      <c r="A725" t="s">
        <v>161</v>
      </c>
      <c r="B725" t="s">
        <v>176</v>
      </c>
      <c r="C725" t="s">
        <v>489</v>
      </c>
      <c r="D725">
        <v>15</v>
      </c>
      <c r="E725" t="s">
        <v>64</v>
      </c>
      <c r="F725">
        <v>99</v>
      </c>
      <c r="G725" t="s">
        <v>492</v>
      </c>
      <c r="H725" t="s">
        <v>12</v>
      </c>
      <c r="I725" t="s">
        <v>41</v>
      </c>
      <c r="J725" t="s">
        <v>15</v>
      </c>
      <c r="K725">
        <v>1</v>
      </c>
    </row>
    <row r="726" spans="1:11" x14ac:dyDescent="0.25">
      <c r="A726" t="s">
        <v>161</v>
      </c>
      <c r="B726" t="s">
        <v>176</v>
      </c>
      <c r="C726" t="s">
        <v>493</v>
      </c>
      <c r="D726">
        <v>535</v>
      </c>
      <c r="E726" t="s">
        <v>494</v>
      </c>
      <c r="F726">
        <v>1615</v>
      </c>
      <c r="G726" t="s">
        <v>494</v>
      </c>
      <c r="H726" t="s">
        <v>23</v>
      </c>
      <c r="I726" t="s">
        <v>351</v>
      </c>
      <c r="J726" t="s">
        <v>14</v>
      </c>
      <c r="K726">
        <v>31</v>
      </c>
    </row>
    <row r="727" spans="1:11" x14ac:dyDescent="0.25">
      <c r="A727" t="s">
        <v>161</v>
      </c>
      <c r="B727" t="s">
        <v>176</v>
      </c>
      <c r="C727" t="s">
        <v>493</v>
      </c>
      <c r="D727">
        <v>535</v>
      </c>
      <c r="E727" t="s">
        <v>494</v>
      </c>
      <c r="F727">
        <v>1615</v>
      </c>
      <c r="G727" t="s">
        <v>494</v>
      </c>
      <c r="H727" t="s">
        <v>23</v>
      </c>
      <c r="I727" t="s">
        <v>351</v>
      </c>
      <c r="J727" t="s">
        <v>15</v>
      </c>
      <c r="K727">
        <v>31</v>
      </c>
    </row>
    <row r="728" spans="1:11" x14ac:dyDescent="0.25">
      <c r="A728" t="s">
        <v>161</v>
      </c>
      <c r="B728" t="s">
        <v>176</v>
      </c>
      <c r="C728" t="s">
        <v>493</v>
      </c>
      <c r="D728">
        <v>536</v>
      </c>
      <c r="E728" t="s">
        <v>495</v>
      </c>
      <c r="F728">
        <v>1616</v>
      </c>
      <c r="G728" t="s">
        <v>495</v>
      </c>
      <c r="H728" t="s">
        <v>23</v>
      </c>
      <c r="I728" t="s">
        <v>351</v>
      </c>
      <c r="J728" t="s">
        <v>14</v>
      </c>
      <c r="K728">
        <v>6</v>
      </c>
    </row>
    <row r="729" spans="1:11" x14ac:dyDescent="0.25">
      <c r="A729" t="s">
        <v>161</v>
      </c>
      <c r="B729" t="s">
        <v>176</v>
      </c>
      <c r="C729" t="s">
        <v>493</v>
      </c>
      <c r="D729">
        <v>536</v>
      </c>
      <c r="E729" t="s">
        <v>495</v>
      </c>
      <c r="F729">
        <v>1616</v>
      </c>
      <c r="G729" t="s">
        <v>495</v>
      </c>
      <c r="H729" t="s">
        <v>23</v>
      </c>
      <c r="I729" t="s">
        <v>351</v>
      </c>
      <c r="J729" t="s">
        <v>15</v>
      </c>
      <c r="K729">
        <v>10</v>
      </c>
    </row>
    <row r="730" spans="1:11" x14ac:dyDescent="0.25">
      <c r="A730" t="s">
        <v>161</v>
      </c>
      <c r="B730" t="s">
        <v>176</v>
      </c>
      <c r="C730" t="s">
        <v>176</v>
      </c>
      <c r="D730">
        <v>22</v>
      </c>
      <c r="E730" t="s">
        <v>180</v>
      </c>
      <c r="F730">
        <v>50</v>
      </c>
      <c r="G730" t="s">
        <v>520</v>
      </c>
      <c r="H730" t="s">
        <v>12</v>
      </c>
      <c r="I730" t="s">
        <v>13</v>
      </c>
      <c r="J730" t="s">
        <v>14</v>
      </c>
      <c r="K730">
        <v>32</v>
      </c>
    </row>
    <row r="731" spans="1:11" x14ac:dyDescent="0.25">
      <c r="A731" t="s">
        <v>161</v>
      </c>
      <c r="B731" t="s">
        <v>176</v>
      </c>
      <c r="C731" t="s">
        <v>176</v>
      </c>
      <c r="D731">
        <v>22</v>
      </c>
      <c r="E731" t="s">
        <v>180</v>
      </c>
      <c r="F731">
        <v>50</v>
      </c>
      <c r="G731" t="s">
        <v>520</v>
      </c>
      <c r="H731" t="s">
        <v>12</v>
      </c>
      <c r="I731" t="s">
        <v>13</v>
      </c>
      <c r="J731" t="s">
        <v>15</v>
      </c>
      <c r="K731">
        <v>16</v>
      </c>
    </row>
    <row r="732" spans="1:11" x14ac:dyDescent="0.25">
      <c r="A732" t="s">
        <v>161</v>
      </c>
      <c r="B732" t="s">
        <v>176</v>
      </c>
      <c r="C732" t="s">
        <v>176</v>
      </c>
      <c r="D732">
        <v>22</v>
      </c>
      <c r="E732" t="s">
        <v>180</v>
      </c>
      <c r="F732">
        <v>88</v>
      </c>
      <c r="G732" t="s">
        <v>661</v>
      </c>
      <c r="H732" t="s">
        <v>12</v>
      </c>
      <c r="I732" t="s">
        <v>41</v>
      </c>
      <c r="J732" t="s">
        <v>14</v>
      </c>
      <c r="K732">
        <v>7</v>
      </c>
    </row>
    <row r="733" spans="1:11" x14ac:dyDescent="0.25">
      <c r="A733" t="s">
        <v>161</v>
      </c>
      <c r="B733" t="s">
        <v>176</v>
      </c>
      <c r="C733" t="s">
        <v>176</v>
      </c>
      <c r="D733">
        <v>22</v>
      </c>
      <c r="E733" t="s">
        <v>180</v>
      </c>
      <c r="F733">
        <v>88</v>
      </c>
      <c r="G733" t="s">
        <v>661</v>
      </c>
      <c r="H733" t="s">
        <v>12</v>
      </c>
      <c r="I733" t="s">
        <v>41</v>
      </c>
      <c r="J733" t="s">
        <v>15</v>
      </c>
      <c r="K733">
        <v>8</v>
      </c>
    </row>
    <row r="734" spans="1:11" x14ac:dyDescent="0.25">
      <c r="A734" t="s">
        <v>161</v>
      </c>
      <c r="B734" t="s">
        <v>176</v>
      </c>
      <c r="C734" t="s">
        <v>176</v>
      </c>
      <c r="D734">
        <v>22</v>
      </c>
      <c r="E734" t="s">
        <v>180</v>
      </c>
      <c r="F734">
        <v>89</v>
      </c>
      <c r="G734" t="s">
        <v>662</v>
      </c>
      <c r="H734" t="s">
        <v>12</v>
      </c>
      <c r="I734" t="s">
        <v>41</v>
      </c>
      <c r="J734" t="s">
        <v>14</v>
      </c>
      <c r="K734">
        <v>48</v>
      </c>
    </row>
    <row r="735" spans="1:11" x14ac:dyDescent="0.25">
      <c r="A735" t="s">
        <v>161</v>
      </c>
      <c r="B735" t="s">
        <v>176</v>
      </c>
      <c r="C735" t="s">
        <v>176</v>
      </c>
      <c r="D735">
        <v>22</v>
      </c>
      <c r="E735" t="s">
        <v>180</v>
      </c>
      <c r="F735">
        <v>89</v>
      </c>
      <c r="G735" t="s">
        <v>662</v>
      </c>
      <c r="H735" t="s">
        <v>12</v>
      </c>
      <c r="I735" t="s">
        <v>41</v>
      </c>
      <c r="J735" t="s">
        <v>14</v>
      </c>
      <c r="K735">
        <v>13</v>
      </c>
    </row>
    <row r="736" spans="1:11" x14ac:dyDescent="0.25">
      <c r="A736" t="s">
        <v>161</v>
      </c>
      <c r="B736" t="s">
        <v>176</v>
      </c>
      <c r="C736" t="s">
        <v>176</v>
      </c>
      <c r="D736">
        <v>22</v>
      </c>
      <c r="E736" t="s">
        <v>180</v>
      </c>
      <c r="F736">
        <v>89</v>
      </c>
      <c r="G736" t="s">
        <v>662</v>
      </c>
      <c r="H736" t="s">
        <v>12</v>
      </c>
      <c r="I736" t="s">
        <v>41</v>
      </c>
      <c r="J736" t="s">
        <v>15</v>
      </c>
      <c r="K736">
        <v>53</v>
      </c>
    </row>
    <row r="737" spans="1:11" x14ac:dyDescent="0.25">
      <c r="A737" t="s">
        <v>161</v>
      </c>
      <c r="B737" t="s">
        <v>176</v>
      </c>
      <c r="C737" t="s">
        <v>176</v>
      </c>
      <c r="D737">
        <v>22</v>
      </c>
      <c r="E737" t="s">
        <v>180</v>
      </c>
      <c r="F737">
        <v>89</v>
      </c>
      <c r="G737" t="s">
        <v>662</v>
      </c>
      <c r="H737" t="s">
        <v>12</v>
      </c>
      <c r="I737" t="s">
        <v>41</v>
      </c>
      <c r="J737" t="s">
        <v>15</v>
      </c>
      <c r="K737">
        <v>25</v>
      </c>
    </row>
    <row r="738" spans="1:11" x14ac:dyDescent="0.25">
      <c r="A738" t="s">
        <v>161</v>
      </c>
      <c r="B738" t="s">
        <v>176</v>
      </c>
      <c r="C738" t="s">
        <v>176</v>
      </c>
      <c r="D738">
        <v>22</v>
      </c>
      <c r="E738" t="s">
        <v>180</v>
      </c>
      <c r="F738">
        <v>97</v>
      </c>
      <c r="G738" t="s">
        <v>521</v>
      </c>
      <c r="H738" t="s">
        <v>12</v>
      </c>
      <c r="I738" t="s">
        <v>41</v>
      </c>
      <c r="J738" t="s">
        <v>14</v>
      </c>
      <c r="K738">
        <v>41</v>
      </c>
    </row>
    <row r="739" spans="1:11" x14ac:dyDescent="0.25">
      <c r="A739" t="s">
        <v>161</v>
      </c>
      <c r="B739" t="s">
        <v>176</v>
      </c>
      <c r="C739" t="s">
        <v>176</v>
      </c>
      <c r="D739">
        <v>22</v>
      </c>
      <c r="E739" t="s">
        <v>180</v>
      </c>
      <c r="F739">
        <v>97</v>
      </c>
      <c r="G739" t="s">
        <v>521</v>
      </c>
      <c r="H739" t="s">
        <v>12</v>
      </c>
      <c r="I739" t="s">
        <v>41</v>
      </c>
      <c r="J739" t="s">
        <v>15</v>
      </c>
      <c r="K739">
        <v>38</v>
      </c>
    </row>
    <row r="740" spans="1:11" x14ac:dyDescent="0.25">
      <c r="A740" t="s">
        <v>161</v>
      </c>
      <c r="B740" t="s">
        <v>176</v>
      </c>
      <c r="C740" t="s">
        <v>176</v>
      </c>
      <c r="D740">
        <v>22</v>
      </c>
      <c r="E740" t="s">
        <v>180</v>
      </c>
      <c r="F740">
        <v>97</v>
      </c>
      <c r="G740" t="s">
        <v>521</v>
      </c>
      <c r="H740" t="s">
        <v>12</v>
      </c>
      <c r="I740" t="s">
        <v>41</v>
      </c>
      <c r="J740" t="s">
        <v>15</v>
      </c>
      <c r="K740">
        <v>1</v>
      </c>
    </row>
    <row r="741" spans="1:11" x14ac:dyDescent="0.25">
      <c r="A741" t="s">
        <v>161</v>
      </c>
      <c r="B741" t="s">
        <v>176</v>
      </c>
      <c r="C741" t="s">
        <v>176</v>
      </c>
      <c r="D741">
        <v>22</v>
      </c>
      <c r="E741" t="s">
        <v>180</v>
      </c>
      <c r="F741">
        <v>261</v>
      </c>
      <c r="G741" t="s">
        <v>180</v>
      </c>
      <c r="H741" t="s">
        <v>23</v>
      </c>
      <c r="I741" t="s">
        <v>24</v>
      </c>
      <c r="J741" t="s">
        <v>14</v>
      </c>
      <c r="K741">
        <v>8</v>
      </c>
    </row>
    <row r="742" spans="1:11" x14ac:dyDescent="0.25">
      <c r="A742" t="s">
        <v>161</v>
      </c>
      <c r="B742" t="s">
        <v>176</v>
      </c>
      <c r="C742" t="s">
        <v>176</v>
      </c>
      <c r="D742">
        <v>22</v>
      </c>
      <c r="E742" t="s">
        <v>180</v>
      </c>
      <c r="F742">
        <v>261</v>
      </c>
      <c r="G742" t="s">
        <v>180</v>
      </c>
      <c r="H742" t="s">
        <v>23</v>
      </c>
      <c r="I742" t="s">
        <v>24</v>
      </c>
      <c r="J742" t="s">
        <v>15</v>
      </c>
      <c r="K742">
        <v>10</v>
      </c>
    </row>
    <row r="743" spans="1:11" x14ac:dyDescent="0.25">
      <c r="A743" t="s">
        <v>161</v>
      </c>
      <c r="B743" t="s">
        <v>176</v>
      </c>
      <c r="C743" t="s">
        <v>176</v>
      </c>
      <c r="D743">
        <v>73</v>
      </c>
      <c r="E743" t="s">
        <v>510</v>
      </c>
      <c r="F743">
        <v>28</v>
      </c>
      <c r="G743" t="s">
        <v>510</v>
      </c>
      <c r="H743" t="s">
        <v>23</v>
      </c>
      <c r="I743" t="s">
        <v>24</v>
      </c>
      <c r="J743" t="s">
        <v>14</v>
      </c>
      <c r="K743">
        <v>6</v>
      </c>
    </row>
    <row r="744" spans="1:11" x14ac:dyDescent="0.25">
      <c r="A744" t="s">
        <v>161</v>
      </c>
      <c r="B744" t="s">
        <v>176</v>
      </c>
      <c r="C744" t="s">
        <v>176</v>
      </c>
      <c r="D744">
        <v>73</v>
      </c>
      <c r="E744" t="s">
        <v>510</v>
      </c>
      <c r="F744">
        <v>28</v>
      </c>
      <c r="G744" t="s">
        <v>510</v>
      </c>
      <c r="H744" t="s">
        <v>23</v>
      </c>
      <c r="I744" t="s">
        <v>24</v>
      </c>
      <c r="J744" t="s">
        <v>15</v>
      </c>
      <c r="K744">
        <v>8</v>
      </c>
    </row>
    <row r="745" spans="1:11" x14ac:dyDescent="0.25">
      <c r="A745" t="s">
        <v>161</v>
      </c>
      <c r="B745" t="s">
        <v>176</v>
      </c>
      <c r="C745" t="s">
        <v>176</v>
      </c>
      <c r="D745">
        <v>73</v>
      </c>
      <c r="E745" t="s">
        <v>510</v>
      </c>
      <c r="F745">
        <v>28</v>
      </c>
      <c r="G745" t="s">
        <v>510</v>
      </c>
      <c r="H745" t="s">
        <v>23</v>
      </c>
      <c r="I745" t="s">
        <v>24</v>
      </c>
      <c r="J745" t="s">
        <v>15</v>
      </c>
      <c r="K745">
        <v>1</v>
      </c>
    </row>
    <row r="746" spans="1:11" x14ac:dyDescent="0.25">
      <c r="A746" t="s">
        <v>161</v>
      </c>
      <c r="B746" t="s">
        <v>176</v>
      </c>
      <c r="C746" t="s">
        <v>176</v>
      </c>
      <c r="D746">
        <v>73</v>
      </c>
      <c r="E746" t="s">
        <v>510</v>
      </c>
      <c r="F746">
        <v>58</v>
      </c>
      <c r="G746" t="s">
        <v>511</v>
      </c>
      <c r="H746" t="s">
        <v>12</v>
      </c>
      <c r="I746" t="s">
        <v>13</v>
      </c>
      <c r="J746" t="s">
        <v>14</v>
      </c>
      <c r="K746">
        <v>19</v>
      </c>
    </row>
    <row r="747" spans="1:11" x14ac:dyDescent="0.25">
      <c r="A747" t="s">
        <v>161</v>
      </c>
      <c r="B747" t="s">
        <v>176</v>
      </c>
      <c r="C747" t="s">
        <v>176</v>
      </c>
      <c r="D747">
        <v>73</v>
      </c>
      <c r="E747" t="s">
        <v>510</v>
      </c>
      <c r="F747">
        <v>58</v>
      </c>
      <c r="G747" t="s">
        <v>511</v>
      </c>
      <c r="H747" t="s">
        <v>12</v>
      </c>
      <c r="I747" t="s">
        <v>13</v>
      </c>
      <c r="J747" t="s">
        <v>15</v>
      </c>
      <c r="K747">
        <v>23</v>
      </c>
    </row>
    <row r="748" spans="1:11" x14ac:dyDescent="0.25">
      <c r="A748" t="s">
        <v>161</v>
      </c>
      <c r="B748" t="s">
        <v>176</v>
      </c>
      <c r="C748" t="s">
        <v>176</v>
      </c>
      <c r="D748">
        <v>73</v>
      </c>
      <c r="E748" t="s">
        <v>510</v>
      </c>
      <c r="F748">
        <v>155</v>
      </c>
      <c r="G748" t="s">
        <v>625</v>
      </c>
      <c r="H748" t="s">
        <v>12</v>
      </c>
      <c r="I748" t="s">
        <v>13</v>
      </c>
      <c r="J748" t="s">
        <v>14</v>
      </c>
      <c r="K748">
        <v>24</v>
      </c>
    </row>
    <row r="749" spans="1:11" x14ac:dyDescent="0.25">
      <c r="A749" t="s">
        <v>161</v>
      </c>
      <c r="B749" t="s">
        <v>176</v>
      </c>
      <c r="C749" t="s">
        <v>176</v>
      </c>
      <c r="D749">
        <v>73</v>
      </c>
      <c r="E749" t="s">
        <v>510</v>
      </c>
      <c r="F749">
        <v>155</v>
      </c>
      <c r="G749" t="s">
        <v>625</v>
      </c>
      <c r="H749" t="s">
        <v>12</v>
      </c>
      <c r="I749" t="s">
        <v>13</v>
      </c>
      <c r="J749" t="s">
        <v>15</v>
      </c>
      <c r="K749">
        <v>42</v>
      </c>
    </row>
    <row r="750" spans="1:11" x14ac:dyDescent="0.25">
      <c r="A750" t="s">
        <v>161</v>
      </c>
      <c r="B750" t="s">
        <v>176</v>
      </c>
      <c r="C750" t="s">
        <v>176</v>
      </c>
      <c r="D750">
        <v>73</v>
      </c>
      <c r="E750" t="s">
        <v>510</v>
      </c>
      <c r="F750">
        <v>156</v>
      </c>
      <c r="G750" t="s">
        <v>490</v>
      </c>
      <c r="H750" t="s">
        <v>12</v>
      </c>
      <c r="I750" t="s">
        <v>13</v>
      </c>
      <c r="J750" t="s">
        <v>14</v>
      </c>
      <c r="K750">
        <v>54</v>
      </c>
    </row>
    <row r="751" spans="1:11" x14ac:dyDescent="0.25">
      <c r="A751" t="s">
        <v>161</v>
      </c>
      <c r="B751" t="s">
        <v>176</v>
      </c>
      <c r="C751" t="s">
        <v>176</v>
      </c>
      <c r="D751">
        <v>73</v>
      </c>
      <c r="E751" t="s">
        <v>510</v>
      </c>
      <c r="F751">
        <v>156</v>
      </c>
      <c r="G751" t="s">
        <v>490</v>
      </c>
      <c r="H751" t="s">
        <v>12</v>
      </c>
      <c r="I751" t="s">
        <v>13</v>
      </c>
      <c r="J751" t="s">
        <v>15</v>
      </c>
      <c r="K751">
        <v>51</v>
      </c>
    </row>
    <row r="752" spans="1:11" x14ac:dyDescent="0.25">
      <c r="A752" t="s">
        <v>161</v>
      </c>
      <c r="B752" t="s">
        <v>176</v>
      </c>
      <c r="C752" t="s">
        <v>176</v>
      </c>
      <c r="D752">
        <v>73</v>
      </c>
      <c r="E752" t="s">
        <v>510</v>
      </c>
      <c r="F752">
        <v>158</v>
      </c>
      <c r="G752" t="s">
        <v>32</v>
      </c>
      <c r="H752" t="s">
        <v>12</v>
      </c>
      <c r="I752" t="s">
        <v>13</v>
      </c>
      <c r="J752" t="s">
        <v>14</v>
      </c>
      <c r="K752">
        <v>18</v>
      </c>
    </row>
    <row r="753" spans="1:11" x14ac:dyDescent="0.25">
      <c r="A753" t="s">
        <v>161</v>
      </c>
      <c r="B753" t="s">
        <v>176</v>
      </c>
      <c r="C753" t="s">
        <v>176</v>
      </c>
      <c r="D753">
        <v>73</v>
      </c>
      <c r="E753" t="s">
        <v>510</v>
      </c>
      <c r="F753">
        <v>158</v>
      </c>
      <c r="G753" t="s">
        <v>32</v>
      </c>
      <c r="H753" t="s">
        <v>12</v>
      </c>
      <c r="I753" t="s">
        <v>13</v>
      </c>
      <c r="J753" t="s">
        <v>15</v>
      </c>
      <c r="K753">
        <v>14</v>
      </c>
    </row>
    <row r="754" spans="1:11" x14ac:dyDescent="0.25">
      <c r="A754" t="s">
        <v>161</v>
      </c>
      <c r="B754" t="s">
        <v>176</v>
      </c>
      <c r="C754" t="s">
        <v>176</v>
      </c>
      <c r="D754">
        <v>74</v>
      </c>
      <c r="E754" t="s">
        <v>663</v>
      </c>
      <c r="F754">
        <v>91</v>
      </c>
      <c r="G754" t="s">
        <v>664</v>
      </c>
      <c r="H754" t="s">
        <v>12</v>
      </c>
      <c r="I754" t="s">
        <v>41</v>
      </c>
      <c r="J754" t="s">
        <v>14</v>
      </c>
      <c r="K754">
        <v>42</v>
      </c>
    </row>
    <row r="755" spans="1:11" x14ac:dyDescent="0.25">
      <c r="A755" t="s">
        <v>161</v>
      </c>
      <c r="B755" t="s">
        <v>176</v>
      </c>
      <c r="C755" t="s">
        <v>176</v>
      </c>
      <c r="D755">
        <v>74</v>
      </c>
      <c r="E755" t="s">
        <v>663</v>
      </c>
      <c r="F755">
        <v>91</v>
      </c>
      <c r="G755" t="s">
        <v>664</v>
      </c>
      <c r="H755" t="s">
        <v>12</v>
      </c>
      <c r="I755" t="s">
        <v>41</v>
      </c>
      <c r="J755" t="s">
        <v>14</v>
      </c>
      <c r="K755">
        <v>2</v>
      </c>
    </row>
    <row r="756" spans="1:11" x14ac:dyDescent="0.25">
      <c r="A756" t="s">
        <v>161</v>
      </c>
      <c r="B756" t="s">
        <v>176</v>
      </c>
      <c r="C756" t="s">
        <v>176</v>
      </c>
      <c r="D756">
        <v>74</v>
      </c>
      <c r="E756" t="s">
        <v>663</v>
      </c>
      <c r="F756">
        <v>91</v>
      </c>
      <c r="G756" t="s">
        <v>664</v>
      </c>
      <c r="H756" t="s">
        <v>12</v>
      </c>
      <c r="I756" t="s">
        <v>41</v>
      </c>
      <c r="J756" t="s">
        <v>15</v>
      </c>
      <c r="K756">
        <v>88</v>
      </c>
    </row>
    <row r="757" spans="1:11" x14ac:dyDescent="0.25">
      <c r="A757" t="s">
        <v>161</v>
      </c>
      <c r="B757" t="s">
        <v>176</v>
      </c>
      <c r="C757" t="s">
        <v>176</v>
      </c>
      <c r="D757">
        <v>74</v>
      </c>
      <c r="E757" t="s">
        <v>663</v>
      </c>
      <c r="F757">
        <v>91</v>
      </c>
      <c r="G757" t="s">
        <v>664</v>
      </c>
      <c r="H757" t="s">
        <v>12</v>
      </c>
      <c r="I757" t="s">
        <v>41</v>
      </c>
      <c r="J757" t="s">
        <v>15</v>
      </c>
      <c r="K757">
        <v>4</v>
      </c>
    </row>
    <row r="758" spans="1:11" x14ac:dyDescent="0.25">
      <c r="A758" t="s">
        <v>161</v>
      </c>
      <c r="B758" t="s">
        <v>176</v>
      </c>
      <c r="C758" t="s">
        <v>176</v>
      </c>
      <c r="D758">
        <v>74</v>
      </c>
      <c r="E758" t="s">
        <v>663</v>
      </c>
      <c r="F758">
        <v>92</v>
      </c>
      <c r="G758" t="s">
        <v>665</v>
      </c>
      <c r="H758" t="s">
        <v>12</v>
      </c>
      <c r="I758" t="s">
        <v>41</v>
      </c>
      <c r="J758" t="s">
        <v>14</v>
      </c>
      <c r="K758">
        <v>22</v>
      </c>
    </row>
    <row r="759" spans="1:11" x14ac:dyDescent="0.25">
      <c r="A759" t="s">
        <v>161</v>
      </c>
      <c r="B759" t="s">
        <v>176</v>
      </c>
      <c r="C759" t="s">
        <v>176</v>
      </c>
      <c r="D759">
        <v>74</v>
      </c>
      <c r="E759" t="s">
        <v>663</v>
      </c>
      <c r="F759">
        <v>92</v>
      </c>
      <c r="G759" t="s">
        <v>665</v>
      </c>
      <c r="H759" t="s">
        <v>12</v>
      </c>
      <c r="I759" t="s">
        <v>41</v>
      </c>
      <c r="J759" t="s">
        <v>14</v>
      </c>
      <c r="K759">
        <v>9</v>
      </c>
    </row>
    <row r="760" spans="1:11" x14ac:dyDescent="0.25">
      <c r="A760" t="s">
        <v>161</v>
      </c>
      <c r="B760" t="s">
        <v>176</v>
      </c>
      <c r="C760" t="s">
        <v>176</v>
      </c>
      <c r="D760">
        <v>74</v>
      </c>
      <c r="E760" t="s">
        <v>663</v>
      </c>
      <c r="F760">
        <v>92</v>
      </c>
      <c r="G760" t="s">
        <v>665</v>
      </c>
      <c r="H760" t="s">
        <v>12</v>
      </c>
      <c r="I760" t="s">
        <v>41</v>
      </c>
      <c r="J760" t="s">
        <v>15</v>
      </c>
      <c r="K760">
        <v>31</v>
      </c>
    </row>
    <row r="761" spans="1:11" x14ac:dyDescent="0.25">
      <c r="A761" t="s">
        <v>161</v>
      </c>
      <c r="B761" t="s">
        <v>176</v>
      </c>
      <c r="C761" t="s">
        <v>176</v>
      </c>
      <c r="D761">
        <v>74</v>
      </c>
      <c r="E761" t="s">
        <v>663</v>
      </c>
      <c r="F761">
        <v>92</v>
      </c>
      <c r="G761" t="s">
        <v>665</v>
      </c>
      <c r="H761" t="s">
        <v>12</v>
      </c>
      <c r="I761" t="s">
        <v>41</v>
      </c>
      <c r="J761" t="s">
        <v>15</v>
      </c>
      <c r="K761">
        <v>13</v>
      </c>
    </row>
    <row r="762" spans="1:11" x14ac:dyDescent="0.25">
      <c r="A762" t="s">
        <v>161</v>
      </c>
      <c r="B762" t="s">
        <v>176</v>
      </c>
      <c r="C762" t="s">
        <v>176</v>
      </c>
      <c r="D762">
        <v>75</v>
      </c>
      <c r="E762" t="s">
        <v>181</v>
      </c>
      <c r="F762">
        <v>18</v>
      </c>
      <c r="G762" t="s">
        <v>181</v>
      </c>
      <c r="H762" t="s">
        <v>23</v>
      </c>
      <c r="I762" t="s">
        <v>24</v>
      </c>
      <c r="J762" t="s">
        <v>14</v>
      </c>
      <c r="K762">
        <v>21</v>
      </c>
    </row>
    <row r="763" spans="1:11" x14ac:dyDescent="0.25">
      <c r="A763" t="s">
        <v>161</v>
      </c>
      <c r="B763" t="s">
        <v>176</v>
      </c>
      <c r="C763" t="s">
        <v>176</v>
      </c>
      <c r="D763">
        <v>75</v>
      </c>
      <c r="E763" t="s">
        <v>181</v>
      </c>
      <c r="F763">
        <v>18</v>
      </c>
      <c r="G763" t="s">
        <v>181</v>
      </c>
      <c r="H763" t="s">
        <v>23</v>
      </c>
      <c r="I763" t="s">
        <v>24</v>
      </c>
      <c r="J763" t="s">
        <v>15</v>
      </c>
      <c r="K763">
        <v>24</v>
      </c>
    </row>
    <row r="764" spans="1:11" x14ac:dyDescent="0.25">
      <c r="A764" t="s">
        <v>161</v>
      </c>
      <c r="B764" t="s">
        <v>176</v>
      </c>
      <c r="C764" t="s">
        <v>176</v>
      </c>
      <c r="D764">
        <v>75</v>
      </c>
      <c r="E764" t="s">
        <v>181</v>
      </c>
      <c r="F764">
        <v>98</v>
      </c>
      <c r="G764" t="s">
        <v>522</v>
      </c>
      <c r="H764" t="s">
        <v>12</v>
      </c>
      <c r="I764" t="s">
        <v>41</v>
      </c>
      <c r="J764" t="s">
        <v>14</v>
      </c>
      <c r="K764">
        <v>1</v>
      </c>
    </row>
    <row r="765" spans="1:11" x14ac:dyDescent="0.25">
      <c r="A765" t="s">
        <v>161</v>
      </c>
      <c r="B765" t="s">
        <v>176</v>
      </c>
      <c r="C765" t="s">
        <v>176</v>
      </c>
      <c r="D765">
        <v>75</v>
      </c>
      <c r="E765" t="s">
        <v>181</v>
      </c>
      <c r="F765">
        <v>345</v>
      </c>
      <c r="G765" t="s">
        <v>523</v>
      </c>
      <c r="H765" t="s">
        <v>12</v>
      </c>
      <c r="I765" t="s">
        <v>13</v>
      </c>
      <c r="J765" t="s">
        <v>14</v>
      </c>
      <c r="K765">
        <v>30</v>
      </c>
    </row>
    <row r="766" spans="1:11" x14ac:dyDescent="0.25">
      <c r="A766" t="s">
        <v>161</v>
      </c>
      <c r="B766" t="s">
        <v>176</v>
      </c>
      <c r="C766" t="s">
        <v>176</v>
      </c>
      <c r="D766">
        <v>75</v>
      </c>
      <c r="E766" t="s">
        <v>181</v>
      </c>
      <c r="F766">
        <v>345</v>
      </c>
      <c r="G766" t="s">
        <v>523</v>
      </c>
      <c r="H766" t="s">
        <v>12</v>
      </c>
      <c r="I766" t="s">
        <v>13</v>
      </c>
      <c r="J766" t="s">
        <v>15</v>
      </c>
      <c r="K766">
        <v>26</v>
      </c>
    </row>
    <row r="767" spans="1:11" x14ac:dyDescent="0.25">
      <c r="A767" t="s">
        <v>161</v>
      </c>
      <c r="B767" t="s">
        <v>176</v>
      </c>
      <c r="C767" t="s">
        <v>176</v>
      </c>
      <c r="D767">
        <v>76</v>
      </c>
      <c r="E767" t="s">
        <v>178</v>
      </c>
      <c r="F767">
        <v>41</v>
      </c>
      <c r="G767" t="s">
        <v>178</v>
      </c>
      <c r="H767" t="s">
        <v>23</v>
      </c>
      <c r="I767" t="s">
        <v>24</v>
      </c>
      <c r="J767" t="s">
        <v>14</v>
      </c>
      <c r="K767">
        <v>15</v>
      </c>
    </row>
    <row r="768" spans="1:11" x14ac:dyDescent="0.25">
      <c r="A768" t="s">
        <v>161</v>
      </c>
      <c r="B768" t="s">
        <v>176</v>
      </c>
      <c r="C768" t="s">
        <v>176</v>
      </c>
      <c r="D768">
        <v>76</v>
      </c>
      <c r="E768" t="s">
        <v>178</v>
      </c>
      <c r="F768">
        <v>41</v>
      </c>
      <c r="G768" t="s">
        <v>178</v>
      </c>
      <c r="H768" t="s">
        <v>23</v>
      </c>
      <c r="I768" t="s">
        <v>24</v>
      </c>
      <c r="J768" t="s">
        <v>15</v>
      </c>
      <c r="K768">
        <v>32</v>
      </c>
    </row>
    <row r="769" spans="1:11" x14ac:dyDescent="0.25">
      <c r="A769" t="s">
        <v>161</v>
      </c>
      <c r="B769" t="s">
        <v>176</v>
      </c>
      <c r="C769" t="s">
        <v>176</v>
      </c>
      <c r="D769">
        <v>76</v>
      </c>
      <c r="E769" t="s">
        <v>178</v>
      </c>
      <c r="F769">
        <v>192</v>
      </c>
      <c r="G769" t="s">
        <v>512</v>
      </c>
      <c r="H769" t="s">
        <v>12</v>
      </c>
      <c r="I769" t="s">
        <v>13</v>
      </c>
      <c r="J769" t="s">
        <v>14</v>
      </c>
      <c r="K769">
        <v>38</v>
      </c>
    </row>
    <row r="770" spans="1:11" x14ac:dyDescent="0.25">
      <c r="A770" t="s">
        <v>161</v>
      </c>
      <c r="B770" t="s">
        <v>176</v>
      </c>
      <c r="C770" t="s">
        <v>176</v>
      </c>
      <c r="D770">
        <v>76</v>
      </c>
      <c r="E770" t="s">
        <v>178</v>
      </c>
      <c r="F770">
        <v>192</v>
      </c>
      <c r="G770" t="s">
        <v>512</v>
      </c>
      <c r="H770" t="s">
        <v>12</v>
      </c>
      <c r="I770" t="s">
        <v>13</v>
      </c>
      <c r="J770" t="s">
        <v>15</v>
      </c>
      <c r="K770">
        <v>25</v>
      </c>
    </row>
    <row r="771" spans="1:11" x14ac:dyDescent="0.25">
      <c r="A771" t="s">
        <v>161</v>
      </c>
      <c r="B771" t="s">
        <v>176</v>
      </c>
      <c r="C771" t="s">
        <v>176</v>
      </c>
      <c r="D771">
        <v>76</v>
      </c>
      <c r="E771" t="s">
        <v>178</v>
      </c>
      <c r="F771">
        <v>193</v>
      </c>
      <c r="G771" t="s">
        <v>513</v>
      </c>
      <c r="H771" t="s">
        <v>12</v>
      </c>
      <c r="I771" t="s">
        <v>13</v>
      </c>
      <c r="J771" t="s">
        <v>14</v>
      </c>
      <c r="K771">
        <v>31</v>
      </c>
    </row>
    <row r="772" spans="1:11" x14ac:dyDescent="0.25">
      <c r="A772" t="s">
        <v>161</v>
      </c>
      <c r="B772" t="s">
        <v>176</v>
      </c>
      <c r="C772" t="s">
        <v>176</v>
      </c>
      <c r="D772">
        <v>76</v>
      </c>
      <c r="E772" t="s">
        <v>178</v>
      </c>
      <c r="F772">
        <v>193</v>
      </c>
      <c r="G772" t="s">
        <v>513</v>
      </c>
      <c r="H772" t="s">
        <v>12</v>
      </c>
      <c r="I772" t="s">
        <v>13</v>
      </c>
      <c r="J772" t="s">
        <v>15</v>
      </c>
      <c r="K772">
        <v>32</v>
      </c>
    </row>
    <row r="773" spans="1:11" x14ac:dyDescent="0.25">
      <c r="A773" t="s">
        <v>161</v>
      </c>
      <c r="B773" t="s">
        <v>176</v>
      </c>
      <c r="C773" t="s">
        <v>176</v>
      </c>
      <c r="D773">
        <v>76</v>
      </c>
      <c r="E773" t="s">
        <v>178</v>
      </c>
      <c r="F773">
        <v>194</v>
      </c>
      <c r="G773" t="s">
        <v>179</v>
      </c>
      <c r="H773" t="s">
        <v>12</v>
      </c>
      <c r="I773" t="s">
        <v>13</v>
      </c>
      <c r="J773" t="s">
        <v>14</v>
      </c>
      <c r="K773">
        <v>38</v>
      </c>
    </row>
    <row r="774" spans="1:11" x14ac:dyDescent="0.25">
      <c r="A774" t="s">
        <v>161</v>
      </c>
      <c r="B774" t="s">
        <v>176</v>
      </c>
      <c r="C774" t="s">
        <v>176</v>
      </c>
      <c r="D774">
        <v>76</v>
      </c>
      <c r="E774" t="s">
        <v>178</v>
      </c>
      <c r="F774">
        <v>194</v>
      </c>
      <c r="G774" t="s">
        <v>179</v>
      </c>
      <c r="H774" t="s">
        <v>12</v>
      </c>
      <c r="I774" t="s">
        <v>13</v>
      </c>
      <c r="J774" t="s">
        <v>14</v>
      </c>
      <c r="K774">
        <v>3</v>
      </c>
    </row>
    <row r="775" spans="1:11" x14ac:dyDescent="0.25">
      <c r="A775" t="s">
        <v>161</v>
      </c>
      <c r="B775" t="s">
        <v>176</v>
      </c>
      <c r="C775" t="s">
        <v>176</v>
      </c>
      <c r="D775">
        <v>76</v>
      </c>
      <c r="E775" t="s">
        <v>178</v>
      </c>
      <c r="F775">
        <v>194</v>
      </c>
      <c r="G775" t="s">
        <v>179</v>
      </c>
      <c r="H775" t="s">
        <v>12</v>
      </c>
      <c r="I775" t="s">
        <v>13</v>
      </c>
      <c r="J775" t="s">
        <v>15</v>
      </c>
      <c r="K775">
        <v>39</v>
      </c>
    </row>
    <row r="776" spans="1:11" x14ac:dyDescent="0.25">
      <c r="A776" t="s">
        <v>161</v>
      </c>
      <c r="B776" t="s">
        <v>176</v>
      </c>
      <c r="C776" t="s">
        <v>176</v>
      </c>
      <c r="D776">
        <v>77</v>
      </c>
      <c r="E776" t="s">
        <v>502</v>
      </c>
      <c r="F776">
        <v>561</v>
      </c>
      <c r="G776" t="s">
        <v>503</v>
      </c>
      <c r="H776" t="s">
        <v>23</v>
      </c>
      <c r="I776" t="s">
        <v>24</v>
      </c>
      <c r="J776" t="s">
        <v>14</v>
      </c>
      <c r="K776">
        <v>12</v>
      </c>
    </row>
    <row r="777" spans="1:11" x14ac:dyDescent="0.25">
      <c r="A777" t="s">
        <v>161</v>
      </c>
      <c r="B777" t="s">
        <v>176</v>
      </c>
      <c r="C777" t="s">
        <v>176</v>
      </c>
      <c r="D777">
        <v>77</v>
      </c>
      <c r="E777" t="s">
        <v>502</v>
      </c>
      <c r="F777">
        <v>561</v>
      </c>
      <c r="G777" t="s">
        <v>503</v>
      </c>
      <c r="H777" t="s">
        <v>23</v>
      </c>
      <c r="I777" t="s">
        <v>24</v>
      </c>
      <c r="J777" t="s">
        <v>15</v>
      </c>
      <c r="K777">
        <v>14</v>
      </c>
    </row>
    <row r="778" spans="1:11" x14ac:dyDescent="0.25">
      <c r="A778" t="s">
        <v>161</v>
      </c>
      <c r="B778" t="s">
        <v>176</v>
      </c>
      <c r="C778" t="s">
        <v>176</v>
      </c>
      <c r="D778">
        <v>77</v>
      </c>
      <c r="E778" t="s">
        <v>502</v>
      </c>
      <c r="F778">
        <v>561</v>
      </c>
      <c r="G778" t="s">
        <v>503</v>
      </c>
      <c r="H778" t="s">
        <v>23</v>
      </c>
      <c r="I778" t="s">
        <v>24</v>
      </c>
      <c r="J778" t="s">
        <v>15</v>
      </c>
      <c r="K778">
        <v>1</v>
      </c>
    </row>
    <row r="779" spans="1:11" x14ac:dyDescent="0.25">
      <c r="A779" t="s">
        <v>161</v>
      </c>
      <c r="B779" t="s">
        <v>176</v>
      </c>
      <c r="C779" t="s">
        <v>176</v>
      </c>
      <c r="D779">
        <v>111</v>
      </c>
      <c r="E779" t="s">
        <v>498</v>
      </c>
      <c r="F779">
        <v>154</v>
      </c>
      <c r="G779" t="s">
        <v>175</v>
      </c>
      <c r="H779" t="s">
        <v>12</v>
      </c>
      <c r="I779" t="s">
        <v>13</v>
      </c>
      <c r="J779" t="s">
        <v>14</v>
      </c>
      <c r="K779">
        <v>20</v>
      </c>
    </row>
    <row r="780" spans="1:11" x14ac:dyDescent="0.25">
      <c r="A780" t="s">
        <v>161</v>
      </c>
      <c r="B780" t="s">
        <v>176</v>
      </c>
      <c r="C780" t="s">
        <v>176</v>
      </c>
      <c r="D780">
        <v>111</v>
      </c>
      <c r="E780" t="s">
        <v>498</v>
      </c>
      <c r="F780">
        <v>154</v>
      </c>
      <c r="G780" t="s">
        <v>175</v>
      </c>
      <c r="H780" t="s">
        <v>12</v>
      </c>
      <c r="I780" t="s">
        <v>13</v>
      </c>
      <c r="J780" t="s">
        <v>15</v>
      </c>
      <c r="K780">
        <v>28</v>
      </c>
    </row>
    <row r="781" spans="1:11" x14ac:dyDescent="0.25">
      <c r="A781" t="s">
        <v>161</v>
      </c>
      <c r="B781" t="s">
        <v>176</v>
      </c>
      <c r="C781" t="s">
        <v>176</v>
      </c>
      <c r="D781">
        <v>111</v>
      </c>
      <c r="E781" t="s">
        <v>498</v>
      </c>
      <c r="F781">
        <v>154</v>
      </c>
      <c r="G781" t="s">
        <v>175</v>
      </c>
      <c r="H781" t="s">
        <v>12</v>
      </c>
      <c r="I781" t="s">
        <v>13</v>
      </c>
      <c r="J781" t="s">
        <v>15</v>
      </c>
      <c r="K781">
        <v>1</v>
      </c>
    </row>
    <row r="782" spans="1:11" x14ac:dyDescent="0.25">
      <c r="A782" t="s">
        <v>161</v>
      </c>
      <c r="B782" t="s">
        <v>176</v>
      </c>
      <c r="C782" t="s">
        <v>176</v>
      </c>
      <c r="D782">
        <v>111</v>
      </c>
      <c r="E782" t="s">
        <v>498</v>
      </c>
      <c r="F782">
        <v>529</v>
      </c>
      <c r="G782" t="s">
        <v>499</v>
      </c>
      <c r="H782" t="s">
        <v>12</v>
      </c>
      <c r="I782" t="s">
        <v>13</v>
      </c>
      <c r="J782" t="s">
        <v>15</v>
      </c>
      <c r="K782">
        <v>4</v>
      </c>
    </row>
    <row r="783" spans="1:11" x14ac:dyDescent="0.25">
      <c r="A783" t="s">
        <v>161</v>
      </c>
      <c r="B783" t="s">
        <v>176</v>
      </c>
      <c r="C783" t="s">
        <v>176</v>
      </c>
      <c r="D783">
        <v>111</v>
      </c>
      <c r="E783" t="s">
        <v>498</v>
      </c>
      <c r="F783">
        <v>529</v>
      </c>
      <c r="G783" t="s">
        <v>499</v>
      </c>
      <c r="H783" t="s">
        <v>12</v>
      </c>
      <c r="I783" t="s">
        <v>13</v>
      </c>
      <c r="J783" t="s">
        <v>15</v>
      </c>
      <c r="K783">
        <v>1</v>
      </c>
    </row>
    <row r="784" spans="1:11" x14ac:dyDescent="0.25">
      <c r="A784" t="s">
        <v>161</v>
      </c>
      <c r="B784" t="s">
        <v>176</v>
      </c>
      <c r="C784" t="s">
        <v>176</v>
      </c>
      <c r="D784">
        <v>111</v>
      </c>
      <c r="E784" t="s">
        <v>498</v>
      </c>
      <c r="F784">
        <v>541</v>
      </c>
      <c r="G784" t="s">
        <v>500</v>
      </c>
      <c r="H784" t="s">
        <v>12</v>
      </c>
      <c r="I784" t="s">
        <v>13</v>
      </c>
      <c r="J784" t="s">
        <v>14</v>
      </c>
      <c r="K784">
        <v>27</v>
      </c>
    </row>
    <row r="785" spans="1:11" x14ac:dyDescent="0.25">
      <c r="A785" t="s">
        <v>161</v>
      </c>
      <c r="B785" t="s">
        <v>176</v>
      </c>
      <c r="C785" t="s">
        <v>176</v>
      </c>
      <c r="D785">
        <v>111</v>
      </c>
      <c r="E785" t="s">
        <v>498</v>
      </c>
      <c r="F785">
        <v>541</v>
      </c>
      <c r="G785" t="s">
        <v>500</v>
      </c>
      <c r="H785" t="s">
        <v>12</v>
      </c>
      <c r="I785" t="s">
        <v>13</v>
      </c>
      <c r="J785" t="s">
        <v>15</v>
      </c>
      <c r="K785">
        <v>16</v>
      </c>
    </row>
    <row r="786" spans="1:11" x14ac:dyDescent="0.25">
      <c r="A786" t="s">
        <v>161</v>
      </c>
      <c r="B786" t="s">
        <v>176</v>
      </c>
      <c r="C786" t="s">
        <v>176</v>
      </c>
      <c r="D786">
        <v>111</v>
      </c>
      <c r="E786" t="s">
        <v>498</v>
      </c>
      <c r="F786">
        <v>551</v>
      </c>
      <c r="G786" t="s">
        <v>501</v>
      </c>
      <c r="H786" t="s">
        <v>23</v>
      </c>
      <c r="I786" t="s">
        <v>24</v>
      </c>
      <c r="J786" t="s">
        <v>14</v>
      </c>
      <c r="K786">
        <v>11</v>
      </c>
    </row>
    <row r="787" spans="1:11" x14ac:dyDescent="0.25">
      <c r="A787" t="s">
        <v>161</v>
      </c>
      <c r="B787" t="s">
        <v>176</v>
      </c>
      <c r="C787" t="s">
        <v>176</v>
      </c>
      <c r="D787">
        <v>111</v>
      </c>
      <c r="E787" t="s">
        <v>498</v>
      </c>
      <c r="F787">
        <v>551</v>
      </c>
      <c r="G787" t="s">
        <v>501</v>
      </c>
      <c r="H787" t="s">
        <v>23</v>
      </c>
      <c r="I787" t="s">
        <v>24</v>
      </c>
      <c r="J787" t="s">
        <v>14</v>
      </c>
      <c r="K787">
        <v>1</v>
      </c>
    </row>
    <row r="788" spans="1:11" x14ac:dyDescent="0.25">
      <c r="A788" t="s">
        <v>161</v>
      </c>
      <c r="B788" t="s">
        <v>176</v>
      </c>
      <c r="C788" t="s">
        <v>176</v>
      </c>
      <c r="D788">
        <v>111</v>
      </c>
      <c r="E788" t="s">
        <v>498</v>
      </c>
      <c r="F788">
        <v>551</v>
      </c>
      <c r="G788" t="s">
        <v>501</v>
      </c>
      <c r="H788" t="s">
        <v>23</v>
      </c>
      <c r="I788" t="s">
        <v>24</v>
      </c>
      <c r="J788" t="s">
        <v>15</v>
      </c>
      <c r="K788">
        <v>9</v>
      </c>
    </row>
    <row r="789" spans="1:11" x14ac:dyDescent="0.25">
      <c r="A789" t="s">
        <v>161</v>
      </c>
      <c r="B789" t="s">
        <v>176</v>
      </c>
      <c r="C789" t="s">
        <v>176</v>
      </c>
      <c r="D789">
        <v>112</v>
      </c>
      <c r="E789" t="s">
        <v>504</v>
      </c>
      <c r="F789">
        <v>78</v>
      </c>
      <c r="G789" t="s">
        <v>174</v>
      </c>
      <c r="H789" t="s">
        <v>12</v>
      </c>
      <c r="I789" t="s">
        <v>13</v>
      </c>
      <c r="J789" t="s">
        <v>14</v>
      </c>
      <c r="K789">
        <v>1</v>
      </c>
    </row>
    <row r="790" spans="1:11" x14ac:dyDescent="0.25">
      <c r="A790" t="s">
        <v>161</v>
      </c>
      <c r="B790" t="s">
        <v>176</v>
      </c>
      <c r="C790" t="s">
        <v>176</v>
      </c>
      <c r="D790">
        <v>112</v>
      </c>
      <c r="E790" t="s">
        <v>504</v>
      </c>
      <c r="F790">
        <v>78</v>
      </c>
      <c r="G790" t="s">
        <v>174</v>
      </c>
      <c r="H790" t="s">
        <v>12</v>
      </c>
      <c r="I790" t="s">
        <v>13</v>
      </c>
      <c r="J790" t="s">
        <v>15</v>
      </c>
      <c r="K790">
        <v>3</v>
      </c>
    </row>
    <row r="791" spans="1:11" x14ac:dyDescent="0.25">
      <c r="A791" t="s">
        <v>161</v>
      </c>
      <c r="B791" t="s">
        <v>176</v>
      </c>
      <c r="C791" t="s">
        <v>176</v>
      </c>
      <c r="D791">
        <v>112</v>
      </c>
      <c r="E791" t="s">
        <v>504</v>
      </c>
      <c r="F791">
        <v>90</v>
      </c>
      <c r="G791" t="s">
        <v>666</v>
      </c>
      <c r="H791" t="s">
        <v>12</v>
      </c>
      <c r="I791" t="s">
        <v>41</v>
      </c>
      <c r="J791" t="s">
        <v>14</v>
      </c>
      <c r="K791">
        <v>7</v>
      </c>
    </row>
    <row r="792" spans="1:11" x14ac:dyDescent="0.25">
      <c r="A792" t="s">
        <v>161</v>
      </c>
      <c r="B792" t="s">
        <v>176</v>
      </c>
      <c r="C792" t="s">
        <v>176</v>
      </c>
      <c r="D792">
        <v>112</v>
      </c>
      <c r="E792" t="s">
        <v>504</v>
      </c>
      <c r="F792">
        <v>90</v>
      </c>
      <c r="G792" t="s">
        <v>666</v>
      </c>
      <c r="H792" t="s">
        <v>12</v>
      </c>
      <c r="I792" t="s">
        <v>41</v>
      </c>
      <c r="J792" t="s">
        <v>15</v>
      </c>
      <c r="K792">
        <v>5</v>
      </c>
    </row>
    <row r="793" spans="1:11" x14ac:dyDescent="0.25">
      <c r="A793" t="s">
        <v>161</v>
      </c>
      <c r="B793" t="s">
        <v>176</v>
      </c>
      <c r="C793" t="s">
        <v>176</v>
      </c>
      <c r="D793">
        <v>112</v>
      </c>
      <c r="E793" t="s">
        <v>504</v>
      </c>
      <c r="F793">
        <v>96</v>
      </c>
      <c r="G793" t="s">
        <v>505</v>
      </c>
      <c r="H793" t="s">
        <v>12</v>
      </c>
      <c r="I793" t="s">
        <v>41</v>
      </c>
      <c r="J793" t="s">
        <v>14</v>
      </c>
      <c r="K793">
        <v>13</v>
      </c>
    </row>
    <row r="794" spans="1:11" x14ac:dyDescent="0.25">
      <c r="A794" t="s">
        <v>161</v>
      </c>
      <c r="B794" t="s">
        <v>176</v>
      </c>
      <c r="C794" t="s">
        <v>176</v>
      </c>
      <c r="D794">
        <v>112</v>
      </c>
      <c r="E794" t="s">
        <v>504</v>
      </c>
      <c r="F794">
        <v>96</v>
      </c>
      <c r="G794" t="s">
        <v>505</v>
      </c>
      <c r="H794" t="s">
        <v>12</v>
      </c>
      <c r="I794" t="s">
        <v>41</v>
      </c>
      <c r="J794" t="s">
        <v>15</v>
      </c>
      <c r="K794">
        <v>21</v>
      </c>
    </row>
    <row r="795" spans="1:11" x14ac:dyDescent="0.25">
      <c r="A795" t="s">
        <v>161</v>
      </c>
      <c r="B795" t="s">
        <v>176</v>
      </c>
      <c r="C795" t="s">
        <v>176</v>
      </c>
      <c r="D795">
        <v>112</v>
      </c>
      <c r="E795" t="s">
        <v>504</v>
      </c>
      <c r="F795">
        <v>394</v>
      </c>
      <c r="G795" t="s">
        <v>491</v>
      </c>
      <c r="H795" t="s">
        <v>12</v>
      </c>
      <c r="I795" t="s">
        <v>13</v>
      </c>
      <c r="J795" t="s">
        <v>14</v>
      </c>
      <c r="K795">
        <v>3</v>
      </c>
    </row>
    <row r="796" spans="1:11" x14ac:dyDescent="0.25">
      <c r="A796" t="s">
        <v>161</v>
      </c>
      <c r="B796" t="s">
        <v>176</v>
      </c>
      <c r="C796" t="s">
        <v>176</v>
      </c>
      <c r="D796">
        <v>112</v>
      </c>
      <c r="E796" t="s">
        <v>504</v>
      </c>
      <c r="F796">
        <v>394</v>
      </c>
      <c r="G796" t="s">
        <v>491</v>
      </c>
      <c r="H796" t="s">
        <v>12</v>
      </c>
      <c r="I796" t="s">
        <v>13</v>
      </c>
      <c r="J796" t="s">
        <v>14</v>
      </c>
      <c r="K796">
        <v>34</v>
      </c>
    </row>
    <row r="797" spans="1:11" x14ac:dyDescent="0.25">
      <c r="A797" t="s">
        <v>161</v>
      </c>
      <c r="B797" t="s">
        <v>176</v>
      </c>
      <c r="C797" t="s">
        <v>176</v>
      </c>
      <c r="D797">
        <v>112</v>
      </c>
      <c r="E797" t="s">
        <v>504</v>
      </c>
      <c r="F797">
        <v>394</v>
      </c>
      <c r="G797" t="s">
        <v>491</v>
      </c>
      <c r="H797" t="s">
        <v>12</v>
      </c>
      <c r="I797" t="s">
        <v>13</v>
      </c>
      <c r="J797" t="s">
        <v>15</v>
      </c>
      <c r="K797">
        <v>34</v>
      </c>
    </row>
    <row r="798" spans="1:11" x14ac:dyDescent="0.25">
      <c r="A798" t="s">
        <v>161</v>
      </c>
      <c r="B798" t="s">
        <v>176</v>
      </c>
      <c r="C798" t="s">
        <v>176</v>
      </c>
      <c r="D798">
        <v>288</v>
      </c>
      <c r="E798" t="s">
        <v>177</v>
      </c>
      <c r="F798">
        <v>1375</v>
      </c>
      <c r="G798" t="s">
        <v>330</v>
      </c>
      <c r="H798" t="s">
        <v>12</v>
      </c>
      <c r="I798" t="s">
        <v>13</v>
      </c>
      <c r="J798">
        <v>1</v>
      </c>
      <c r="K798">
        <v>1</v>
      </c>
    </row>
    <row r="799" spans="1:11" x14ac:dyDescent="0.25">
      <c r="A799" t="s">
        <v>161</v>
      </c>
      <c r="B799" t="s">
        <v>176</v>
      </c>
      <c r="C799" t="s">
        <v>176</v>
      </c>
      <c r="D799">
        <v>288</v>
      </c>
      <c r="E799" t="s">
        <v>177</v>
      </c>
      <c r="F799">
        <v>1375</v>
      </c>
      <c r="G799" t="s">
        <v>330</v>
      </c>
      <c r="H799" t="s">
        <v>12</v>
      </c>
      <c r="I799" t="s">
        <v>13</v>
      </c>
      <c r="J799" t="s">
        <v>14</v>
      </c>
      <c r="K799">
        <v>29</v>
      </c>
    </row>
    <row r="800" spans="1:11" x14ac:dyDescent="0.25">
      <c r="A800" t="s">
        <v>161</v>
      </c>
      <c r="B800" t="s">
        <v>176</v>
      </c>
      <c r="C800" t="s">
        <v>176</v>
      </c>
      <c r="D800">
        <v>288</v>
      </c>
      <c r="E800" t="s">
        <v>177</v>
      </c>
      <c r="F800">
        <v>1375</v>
      </c>
      <c r="G800" t="s">
        <v>330</v>
      </c>
      <c r="H800" t="s">
        <v>12</v>
      </c>
      <c r="I800" t="s">
        <v>13</v>
      </c>
      <c r="J800" t="s">
        <v>15</v>
      </c>
      <c r="K800">
        <v>14</v>
      </c>
    </row>
    <row r="801" spans="1:11" x14ac:dyDescent="0.25">
      <c r="A801" t="s">
        <v>161</v>
      </c>
      <c r="B801" t="s">
        <v>176</v>
      </c>
      <c r="C801" t="s">
        <v>176</v>
      </c>
      <c r="D801">
        <v>290</v>
      </c>
      <c r="E801" t="s">
        <v>496</v>
      </c>
      <c r="F801">
        <v>557</v>
      </c>
      <c r="G801" t="s">
        <v>497</v>
      </c>
      <c r="H801" t="s">
        <v>23</v>
      </c>
      <c r="I801" t="s">
        <v>24</v>
      </c>
      <c r="J801" t="s">
        <v>14</v>
      </c>
      <c r="K801">
        <v>25</v>
      </c>
    </row>
    <row r="802" spans="1:11" x14ac:dyDescent="0.25">
      <c r="A802" t="s">
        <v>161</v>
      </c>
      <c r="B802" t="s">
        <v>176</v>
      </c>
      <c r="C802" t="s">
        <v>176</v>
      </c>
      <c r="D802">
        <v>290</v>
      </c>
      <c r="E802" t="s">
        <v>496</v>
      </c>
      <c r="F802">
        <v>557</v>
      </c>
      <c r="G802" t="s">
        <v>497</v>
      </c>
      <c r="H802" t="s">
        <v>23</v>
      </c>
      <c r="I802" t="s">
        <v>24</v>
      </c>
      <c r="J802" t="s">
        <v>15</v>
      </c>
      <c r="K802">
        <v>23</v>
      </c>
    </row>
    <row r="803" spans="1:11" x14ac:dyDescent="0.25">
      <c r="A803" t="s">
        <v>161</v>
      </c>
      <c r="B803" t="s">
        <v>176</v>
      </c>
      <c r="C803" t="s">
        <v>176</v>
      </c>
      <c r="D803">
        <v>529</v>
      </c>
      <c r="E803" t="s">
        <v>506</v>
      </c>
      <c r="F803">
        <v>1609</v>
      </c>
      <c r="G803" t="s">
        <v>507</v>
      </c>
      <c r="H803" t="s">
        <v>23</v>
      </c>
      <c r="I803" t="s">
        <v>351</v>
      </c>
      <c r="J803" t="s">
        <v>14</v>
      </c>
      <c r="K803">
        <v>15</v>
      </c>
    </row>
    <row r="804" spans="1:11" x14ac:dyDescent="0.25">
      <c r="A804" t="s">
        <v>161</v>
      </c>
      <c r="B804" t="s">
        <v>176</v>
      </c>
      <c r="C804" t="s">
        <v>176</v>
      </c>
      <c r="D804">
        <v>529</v>
      </c>
      <c r="E804" t="s">
        <v>506</v>
      </c>
      <c r="F804">
        <v>1609</v>
      </c>
      <c r="G804" t="s">
        <v>507</v>
      </c>
      <c r="H804" t="s">
        <v>23</v>
      </c>
      <c r="I804" t="s">
        <v>351</v>
      </c>
      <c r="J804" t="s">
        <v>15</v>
      </c>
      <c r="K804">
        <v>28</v>
      </c>
    </row>
    <row r="805" spans="1:11" x14ac:dyDescent="0.25">
      <c r="A805" t="s">
        <v>161</v>
      </c>
      <c r="B805" t="s">
        <v>176</v>
      </c>
      <c r="C805" t="s">
        <v>176</v>
      </c>
      <c r="D805">
        <v>530</v>
      </c>
      <c r="E805" t="s">
        <v>508</v>
      </c>
      <c r="F805">
        <v>1610</v>
      </c>
      <c r="G805" t="s">
        <v>509</v>
      </c>
      <c r="H805" t="s">
        <v>23</v>
      </c>
      <c r="I805" t="s">
        <v>351</v>
      </c>
      <c r="J805" t="s">
        <v>14</v>
      </c>
      <c r="K805">
        <v>13</v>
      </c>
    </row>
    <row r="806" spans="1:11" x14ac:dyDescent="0.25">
      <c r="A806" t="s">
        <v>161</v>
      </c>
      <c r="B806" t="s">
        <v>176</v>
      </c>
      <c r="C806" t="s">
        <v>176</v>
      </c>
      <c r="D806">
        <v>530</v>
      </c>
      <c r="E806" t="s">
        <v>508</v>
      </c>
      <c r="F806">
        <v>1610</v>
      </c>
      <c r="G806" t="s">
        <v>509</v>
      </c>
      <c r="H806" t="s">
        <v>23</v>
      </c>
      <c r="I806" t="s">
        <v>351</v>
      </c>
      <c r="J806" t="s">
        <v>15</v>
      </c>
      <c r="K806">
        <v>17</v>
      </c>
    </row>
    <row r="807" spans="1:11" x14ac:dyDescent="0.25">
      <c r="A807" t="s">
        <v>161</v>
      </c>
      <c r="B807" t="s">
        <v>176</v>
      </c>
      <c r="C807" t="s">
        <v>176</v>
      </c>
      <c r="D807">
        <v>531</v>
      </c>
      <c r="E807" t="s">
        <v>667</v>
      </c>
      <c r="F807">
        <v>1611</v>
      </c>
      <c r="G807" t="s">
        <v>668</v>
      </c>
      <c r="H807" t="s">
        <v>23</v>
      </c>
      <c r="I807" t="s">
        <v>351</v>
      </c>
      <c r="J807" t="s">
        <v>14</v>
      </c>
      <c r="K807">
        <v>16</v>
      </c>
    </row>
    <row r="808" spans="1:11" x14ac:dyDescent="0.25">
      <c r="A808" t="s">
        <v>161</v>
      </c>
      <c r="B808" t="s">
        <v>176</v>
      </c>
      <c r="C808" t="s">
        <v>176</v>
      </c>
      <c r="D808">
        <v>531</v>
      </c>
      <c r="E808" t="s">
        <v>667</v>
      </c>
      <c r="F808">
        <v>1611</v>
      </c>
      <c r="G808" t="s">
        <v>668</v>
      </c>
      <c r="H808" t="s">
        <v>23</v>
      </c>
      <c r="I808" t="s">
        <v>351</v>
      </c>
      <c r="J808" t="s">
        <v>15</v>
      </c>
      <c r="K808">
        <v>13</v>
      </c>
    </row>
    <row r="809" spans="1:11" x14ac:dyDescent="0.25">
      <c r="A809" t="s">
        <v>161</v>
      </c>
      <c r="B809" t="s">
        <v>176</v>
      </c>
      <c r="C809" t="s">
        <v>176</v>
      </c>
      <c r="D809">
        <v>532</v>
      </c>
      <c r="E809" t="s">
        <v>623</v>
      </c>
      <c r="F809">
        <v>1612</v>
      </c>
      <c r="G809" t="s">
        <v>624</v>
      </c>
      <c r="H809" t="s">
        <v>23</v>
      </c>
      <c r="I809" t="s">
        <v>351</v>
      </c>
      <c r="J809" t="s">
        <v>14</v>
      </c>
      <c r="K809">
        <v>32</v>
      </c>
    </row>
    <row r="810" spans="1:11" x14ac:dyDescent="0.25">
      <c r="A810" t="s">
        <v>161</v>
      </c>
      <c r="B810" t="s">
        <v>176</v>
      </c>
      <c r="C810" t="s">
        <v>176</v>
      </c>
      <c r="D810">
        <v>532</v>
      </c>
      <c r="E810" t="s">
        <v>623</v>
      </c>
      <c r="F810">
        <v>1612</v>
      </c>
      <c r="G810" t="s">
        <v>624</v>
      </c>
      <c r="H810" t="s">
        <v>23</v>
      </c>
      <c r="I810" t="s">
        <v>351</v>
      </c>
      <c r="J810" t="s">
        <v>15</v>
      </c>
      <c r="K810">
        <v>29</v>
      </c>
    </row>
    <row r="811" spans="1:11" x14ac:dyDescent="0.25">
      <c r="A811" t="s">
        <v>161</v>
      </c>
      <c r="B811" t="s">
        <v>176</v>
      </c>
      <c r="C811" t="s">
        <v>176</v>
      </c>
      <c r="D811">
        <v>845</v>
      </c>
      <c r="E811" t="s">
        <v>514</v>
      </c>
      <c r="F811">
        <v>148</v>
      </c>
      <c r="G811" t="s">
        <v>515</v>
      </c>
      <c r="H811" t="s">
        <v>23</v>
      </c>
      <c r="I811" t="s">
        <v>68</v>
      </c>
      <c r="J811" t="s">
        <v>14</v>
      </c>
      <c r="K811">
        <v>24</v>
      </c>
    </row>
    <row r="812" spans="1:11" x14ac:dyDescent="0.25">
      <c r="A812" t="s">
        <v>161</v>
      </c>
      <c r="B812" t="s">
        <v>176</v>
      </c>
      <c r="C812" t="s">
        <v>176</v>
      </c>
      <c r="D812">
        <v>845</v>
      </c>
      <c r="E812" t="s">
        <v>514</v>
      </c>
      <c r="F812">
        <v>148</v>
      </c>
      <c r="G812" t="s">
        <v>515</v>
      </c>
      <c r="H812" t="s">
        <v>23</v>
      </c>
      <c r="I812" t="s">
        <v>68</v>
      </c>
      <c r="J812" t="s">
        <v>15</v>
      </c>
      <c r="K812">
        <v>24</v>
      </c>
    </row>
    <row r="813" spans="1:11" x14ac:dyDescent="0.25">
      <c r="A813" t="s">
        <v>161</v>
      </c>
      <c r="B813" t="s">
        <v>176</v>
      </c>
      <c r="C813" t="s">
        <v>176</v>
      </c>
      <c r="D813">
        <v>845</v>
      </c>
      <c r="E813" t="s">
        <v>514</v>
      </c>
      <c r="F813">
        <v>759</v>
      </c>
      <c r="G813" t="s">
        <v>516</v>
      </c>
      <c r="H813" t="s">
        <v>12</v>
      </c>
      <c r="I813" t="s">
        <v>13</v>
      </c>
      <c r="J813" t="s">
        <v>14</v>
      </c>
      <c r="K813">
        <v>9</v>
      </c>
    </row>
    <row r="814" spans="1:11" x14ac:dyDescent="0.25">
      <c r="A814" t="s">
        <v>161</v>
      </c>
      <c r="B814" t="s">
        <v>176</v>
      </c>
      <c r="C814" t="s">
        <v>176</v>
      </c>
      <c r="D814">
        <v>845</v>
      </c>
      <c r="E814" t="s">
        <v>514</v>
      </c>
      <c r="F814">
        <v>759</v>
      </c>
      <c r="G814" t="s">
        <v>516</v>
      </c>
      <c r="H814" t="s">
        <v>12</v>
      </c>
      <c r="I814" t="s">
        <v>13</v>
      </c>
      <c r="J814" t="s">
        <v>15</v>
      </c>
      <c r="K814">
        <v>11</v>
      </c>
    </row>
    <row r="815" spans="1:11" x14ac:dyDescent="0.25">
      <c r="A815" t="s">
        <v>161</v>
      </c>
      <c r="B815" t="s">
        <v>176</v>
      </c>
      <c r="C815" t="s">
        <v>176</v>
      </c>
      <c r="D815">
        <v>845</v>
      </c>
      <c r="E815" t="s">
        <v>514</v>
      </c>
      <c r="F815">
        <v>760</v>
      </c>
      <c r="G815" t="s">
        <v>517</v>
      </c>
      <c r="H815" t="s">
        <v>12</v>
      </c>
      <c r="I815" t="s">
        <v>13</v>
      </c>
      <c r="J815" t="s">
        <v>14</v>
      </c>
      <c r="K815">
        <v>1</v>
      </c>
    </row>
    <row r="816" spans="1:11" x14ac:dyDescent="0.25">
      <c r="A816" t="s">
        <v>161</v>
      </c>
      <c r="B816" t="s">
        <v>176</v>
      </c>
      <c r="C816" t="s">
        <v>176</v>
      </c>
      <c r="D816">
        <v>845</v>
      </c>
      <c r="E816" t="s">
        <v>514</v>
      </c>
      <c r="F816">
        <v>760</v>
      </c>
      <c r="G816" t="s">
        <v>517</v>
      </c>
      <c r="H816" t="s">
        <v>12</v>
      </c>
      <c r="I816" t="s">
        <v>13</v>
      </c>
      <c r="J816" t="s">
        <v>15</v>
      </c>
      <c r="K816">
        <v>4</v>
      </c>
    </row>
    <row r="817" spans="1:11" x14ac:dyDescent="0.25">
      <c r="A817" t="s">
        <v>161</v>
      </c>
      <c r="B817" t="s">
        <v>176</v>
      </c>
      <c r="C817" t="s">
        <v>176</v>
      </c>
      <c r="D817">
        <v>846</v>
      </c>
      <c r="E817" t="s">
        <v>518</v>
      </c>
      <c r="F817">
        <v>149</v>
      </c>
      <c r="G817" t="s">
        <v>519</v>
      </c>
      <c r="H817" t="s">
        <v>23</v>
      </c>
      <c r="I817" t="s">
        <v>68</v>
      </c>
      <c r="J817" t="s">
        <v>14</v>
      </c>
      <c r="K817">
        <v>15</v>
      </c>
    </row>
    <row r="818" spans="1:11" x14ac:dyDescent="0.25">
      <c r="A818" t="s">
        <v>161</v>
      </c>
      <c r="B818" t="s">
        <v>176</v>
      </c>
      <c r="C818" t="s">
        <v>176</v>
      </c>
      <c r="D818">
        <v>846</v>
      </c>
      <c r="E818" t="s">
        <v>518</v>
      </c>
      <c r="F818">
        <v>149</v>
      </c>
      <c r="G818" t="s">
        <v>519</v>
      </c>
      <c r="H818" t="s">
        <v>23</v>
      </c>
      <c r="I818" t="s">
        <v>68</v>
      </c>
      <c r="J818" t="s">
        <v>15</v>
      </c>
      <c r="K818">
        <v>12</v>
      </c>
    </row>
    <row r="819" spans="1:11" x14ac:dyDescent="0.25">
      <c r="A819" t="s">
        <v>161</v>
      </c>
      <c r="B819" t="s">
        <v>176</v>
      </c>
      <c r="C819" t="s">
        <v>182</v>
      </c>
      <c r="D819">
        <v>16</v>
      </c>
      <c r="E819" t="s">
        <v>525</v>
      </c>
      <c r="F819">
        <v>45</v>
      </c>
      <c r="G819" t="s">
        <v>526</v>
      </c>
      <c r="H819" t="s">
        <v>12</v>
      </c>
      <c r="I819" t="s">
        <v>13</v>
      </c>
      <c r="J819" t="s">
        <v>14</v>
      </c>
      <c r="K819">
        <v>6</v>
      </c>
    </row>
    <row r="820" spans="1:11" x14ac:dyDescent="0.25">
      <c r="A820" t="s">
        <v>161</v>
      </c>
      <c r="B820" t="s">
        <v>176</v>
      </c>
      <c r="C820" t="s">
        <v>182</v>
      </c>
      <c r="D820">
        <v>16</v>
      </c>
      <c r="E820" t="s">
        <v>525</v>
      </c>
      <c r="F820">
        <v>45</v>
      </c>
      <c r="G820" t="s">
        <v>526</v>
      </c>
      <c r="H820" t="s">
        <v>12</v>
      </c>
      <c r="I820" t="s">
        <v>13</v>
      </c>
      <c r="J820" t="s">
        <v>15</v>
      </c>
      <c r="K820">
        <v>8</v>
      </c>
    </row>
    <row r="821" spans="1:11" x14ac:dyDescent="0.25">
      <c r="A821" t="s">
        <v>161</v>
      </c>
      <c r="B821" t="s">
        <v>176</v>
      </c>
      <c r="C821" t="s">
        <v>182</v>
      </c>
      <c r="D821">
        <v>16</v>
      </c>
      <c r="E821" t="s">
        <v>525</v>
      </c>
      <c r="F821">
        <v>100</v>
      </c>
      <c r="G821" t="s">
        <v>527</v>
      </c>
      <c r="H821" t="s">
        <v>12</v>
      </c>
      <c r="I821" t="s">
        <v>41</v>
      </c>
      <c r="J821" t="s">
        <v>14</v>
      </c>
      <c r="K821">
        <v>1</v>
      </c>
    </row>
    <row r="822" spans="1:11" x14ac:dyDescent="0.25">
      <c r="A822" t="s">
        <v>161</v>
      </c>
      <c r="B822" t="s">
        <v>176</v>
      </c>
      <c r="C822" t="s">
        <v>182</v>
      </c>
      <c r="D822">
        <v>16</v>
      </c>
      <c r="E822" t="s">
        <v>525</v>
      </c>
      <c r="F822">
        <v>100</v>
      </c>
      <c r="G822" t="s">
        <v>527</v>
      </c>
      <c r="H822" t="s">
        <v>12</v>
      </c>
      <c r="I822" t="s">
        <v>41</v>
      </c>
      <c r="J822" t="s">
        <v>15</v>
      </c>
      <c r="K822">
        <v>3</v>
      </c>
    </row>
    <row r="823" spans="1:11" x14ac:dyDescent="0.25">
      <c r="A823" t="s">
        <v>161</v>
      </c>
      <c r="B823" t="s">
        <v>176</v>
      </c>
      <c r="C823" t="s">
        <v>182</v>
      </c>
      <c r="D823">
        <v>16</v>
      </c>
      <c r="E823" t="s">
        <v>525</v>
      </c>
      <c r="F823">
        <v>101</v>
      </c>
      <c r="G823" t="s">
        <v>528</v>
      </c>
      <c r="H823" t="s">
        <v>12</v>
      </c>
      <c r="I823" t="s">
        <v>41</v>
      </c>
      <c r="J823" t="s">
        <v>14</v>
      </c>
      <c r="K823">
        <v>30</v>
      </c>
    </row>
    <row r="824" spans="1:11" x14ac:dyDescent="0.25">
      <c r="A824" t="s">
        <v>161</v>
      </c>
      <c r="B824" t="s">
        <v>176</v>
      </c>
      <c r="C824" t="s">
        <v>182</v>
      </c>
      <c r="D824">
        <v>16</v>
      </c>
      <c r="E824" t="s">
        <v>525</v>
      </c>
      <c r="F824">
        <v>101</v>
      </c>
      <c r="G824" t="s">
        <v>528</v>
      </c>
      <c r="H824" t="s">
        <v>12</v>
      </c>
      <c r="I824" t="s">
        <v>41</v>
      </c>
      <c r="J824" t="s">
        <v>15</v>
      </c>
      <c r="K824">
        <v>26</v>
      </c>
    </row>
    <row r="825" spans="1:11" x14ac:dyDescent="0.25">
      <c r="A825" t="s">
        <v>161</v>
      </c>
      <c r="B825" t="s">
        <v>176</v>
      </c>
      <c r="C825" t="s">
        <v>182</v>
      </c>
      <c r="D825">
        <v>16</v>
      </c>
      <c r="E825" t="s">
        <v>525</v>
      </c>
      <c r="F825">
        <v>248</v>
      </c>
      <c r="G825" t="s">
        <v>529</v>
      </c>
      <c r="H825" t="s">
        <v>23</v>
      </c>
      <c r="I825" t="s">
        <v>24</v>
      </c>
      <c r="J825" t="s">
        <v>14</v>
      </c>
      <c r="K825">
        <v>13</v>
      </c>
    </row>
    <row r="826" spans="1:11" x14ac:dyDescent="0.25">
      <c r="A826" t="s">
        <v>161</v>
      </c>
      <c r="B826" t="s">
        <v>176</v>
      </c>
      <c r="C826" t="s">
        <v>182</v>
      </c>
      <c r="D826">
        <v>16</v>
      </c>
      <c r="E826" t="s">
        <v>525</v>
      </c>
      <c r="F826">
        <v>248</v>
      </c>
      <c r="G826" t="s">
        <v>529</v>
      </c>
      <c r="H826" t="s">
        <v>23</v>
      </c>
      <c r="I826" t="s">
        <v>24</v>
      </c>
      <c r="J826" t="s">
        <v>15</v>
      </c>
      <c r="K826">
        <v>27</v>
      </c>
    </row>
    <row r="827" spans="1:11" x14ac:dyDescent="0.25">
      <c r="A827" t="s">
        <v>161</v>
      </c>
      <c r="B827" t="s">
        <v>176</v>
      </c>
      <c r="C827" t="s">
        <v>182</v>
      </c>
      <c r="D827">
        <v>114</v>
      </c>
      <c r="E827" t="s">
        <v>183</v>
      </c>
      <c r="F827">
        <v>95</v>
      </c>
      <c r="G827" t="s">
        <v>184</v>
      </c>
      <c r="H827" t="s">
        <v>12</v>
      </c>
      <c r="I827" t="s">
        <v>41</v>
      </c>
      <c r="J827" t="s">
        <v>14</v>
      </c>
      <c r="K827">
        <v>2</v>
      </c>
    </row>
    <row r="828" spans="1:11" x14ac:dyDescent="0.25">
      <c r="A828" t="s">
        <v>161</v>
      </c>
      <c r="B828" t="s">
        <v>176</v>
      </c>
      <c r="C828" t="s">
        <v>182</v>
      </c>
      <c r="D828">
        <v>114</v>
      </c>
      <c r="E828" t="s">
        <v>183</v>
      </c>
      <c r="F828">
        <v>95</v>
      </c>
      <c r="G828" t="s">
        <v>184</v>
      </c>
      <c r="H828" t="s">
        <v>12</v>
      </c>
      <c r="I828" t="s">
        <v>41</v>
      </c>
      <c r="J828" t="s">
        <v>15</v>
      </c>
      <c r="K828">
        <v>1</v>
      </c>
    </row>
    <row r="829" spans="1:11" x14ac:dyDescent="0.25">
      <c r="A829" t="s">
        <v>161</v>
      </c>
      <c r="B829" t="s">
        <v>176</v>
      </c>
      <c r="C829" t="s">
        <v>182</v>
      </c>
      <c r="D829">
        <v>534</v>
      </c>
      <c r="E829" t="s">
        <v>524</v>
      </c>
      <c r="F829">
        <v>1614</v>
      </c>
      <c r="G829" t="s">
        <v>524</v>
      </c>
      <c r="H829" t="s">
        <v>23</v>
      </c>
      <c r="I829" t="s">
        <v>351</v>
      </c>
      <c r="J829" t="s">
        <v>14</v>
      </c>
      <c r="K829">
        <v>9</v>
      </c>
    </row>
    <row r="830" spans="1:11" x14ac:dyDescent="0.25">
      <c r="A830" t="s">
        <v>161</v>
      </c>
      <c r="B830" t="s">
        <v>176</v>
      </c>
      <c r="C830" t="s">
        <v>182</v>
      </c>
      <c r="D830">
        <v>534</v>
      </c>
      <c r="E830" t="s">
        <v>524</v>
      </c>
      <c r="F830">
        <v>1614</v>
      </c>
      <c r="G830" t="s">
        <v>524</v>
      </c>
      <c r="H830" t="s">
        <v>23</v>
      </c>
      <c r="I830" t="s">
        <v>351</v>
      </c>
      <c r="J830" t="s">
        <v>15</v>
      </c>
      <c r="K830">
        <v>7</v>
      </c>
    </row>
    <row r="831" spans="1:11" x14ac:dyDescent="0.25">
      <c r="A831" t="s">
        <v>161</v>
      </c>
      <c r="B831" t="s">
        <v>530</v>
      </c>
      <c r="C831" t="s">
        <v>531</v>
      </c>
      <c r="D831">
        <v>17</v>
      </c>
      <c r="E831" t="s">
        <v>532</v>
      </c>
      <c r="F831">
        <v>249</v>
      </c>
      <c r="G831" t="s">
        <v>532</v>
      </c>
      <c r="H831" t="s">
        <v>23</v>
      </c>
      <c r="I831" t="s">
        <v>24</v>
      </c>
      <c r="J831" t="s">
        <v>14</v>
      </c>
      <c r="K831">
        <v>15</v>
      </c>
    </row>
    <row r="832" spans="1:11" x14ac:dyDescent="0.25">
      <c r="A832" t="s">
        <v>161</v>
      </c>
      <c r="B832" t="s">
        <v>530</v>
      </c>
      <c r="C832" t="s">
        <v>531</v>
      </c>
      <c r="D832">
        <v>17</v>
      </c>
      <c r="E832" t="s">
        <v>532</v>
      </c>
      <c r="F832">
        <v>249</v>
      </c>
      <c r="G832" t="s">
        <v>532</v>
      </c>
      <c r="H832" t="s">
        <v>23</v>
      </c>
      <c r="I832" t="s">
        <v>24</v>
      </c>
      <c r="J832" t="s">
        <v>15</v>
      </c>
      <c r="K832">
        <v>18</v>
      </c>
    </row>
    <row r="833" spans="1:11" x14ac:dyDescent="0.25">
      <c r="A833" t="s">
        <v>161</v>
      </c>
      <c r="B833" t="s">
        <v>530</v>
      </c>
      <c r="C833" t="s">
        <v>531</v>
      </c>
      <c r="D833">
        <v>17</v>
      </c>
      <c r="E833" t="s">
        <v>532</v>
      </c>
      <c r="F833">
        <v>250</v>
      </c>
      <c r="G833" t="s">
        <v>532</v>
      </c>
      <c r="H833" t="s">
        <v>12</v>
      </c>
      <c r="I833" t="s">
        <v>13</v>
      </c>
      <c r="J833" t="s">
        <v>14</v>
      </c>
      <c r="K833">
        <v>12</v>
      </c>
    </row>
    <row r="834" spans="1:11" x14ac:dyDescent="0.25">
      <c r="A834" t="s">
        <v>161</v>
      </c>
      <c r="B834" t="s">
        <v>530</v>
      </c>
      <c r="C834" t="s">
        <v>531</v>
      </c>
      <c r="D834">
        <v>17</v>
      </c>
      <c r="E834" t="s">
        <v>532</v>
      </c>
      <c r="F834">
        <v>250</v>
      </c>
      <c r="G834" t="s">
        <v>532</v>
      </c>
      <c r="H834" t="s">
        <v>12</v>
      </c>
      <c r="I834" t="s">
        <v>13</v>
      </c>
      <c r="J834" t="s">
        <v>15</v>
      </c>
      <c r="K834">
        <v>9</v>
      </c>
    </row>
    <row r="835" spans="1:11" x14ac:dyDescent="0.25">
      <c r="A835" t="s">
        <v>161</v>
      </c>
      <c r="B835" t="s">
        <v>530</v>
      </c>
      <c r="C835" t="s">
        <v>531</v>
      </c>
      <c r="D835">
        <v>17</v>
      </c>
      <c r="E835" t="s">
        <v>532</v>
      </c>
      <c r="F835">
        <v>251</v>
      </c>
      <c r="G835" t="s">
        <v>374</v>
      </c>
      <c r="H835" t="s">
        <v>12</v>
      </c>
      <c r="I835" t="s">
        <v>13</v>
      </c>
      <c r="J835" t="s">
        <v>14</v>
      </c>
      <c r="K835">
        <v>22</v>
      </c>
    </row>
    <row r="836" spans="1:11" x14ac:dyDescent="0.25">
      <c r="A836" t="s">
        <v>161</v>
      </c>
      <c r="B836" t="s">
        <v>530</v>
      </c>
      <c r="C836" t="s">
        <v>531</v>
      </c>
      <c r="D836">
        <v>17</v>
      </c>
      <c r="E836" t="s">
        <v>532</v>
      </c>
      <c r="F836">
        <v>251</v>
      </c>
      <c r="G836" t="s">
        <v>374</v>
      </c>
      <c r="H836" t="s">
        <v>12</v>
      </c>
      <c r="I836" t="s">
        <v>13</v>
      </c>
      <c r="J836" t="s">
        <v>15</v>
      </c>
      <c r="K836">
        <v>12</v>
      </c>
    </row>
    <row r="837" spans="1:11" x14ac:dyDescent="0.25">
      <c r="A837" t="s">
        <v>161</v>
      </c>
      <c r="B837" t="s">
        <v>185</v>
      </c>
      <c r="C837" t="s">
        <v>533</v>
      </c>
      <c r="D837">
        <v>18</v>
      </c>
      <c r="E837" t="s">
        <v>16</v>
      </c>
      <c r="F837">
        <v>27</v>
      </c>
      <c r="G837" t="s">
        <v>16</v>
      </c>
      <c r="H837" t="s">
        <v>23</v>
      </c>
      <c r="I837" t="s">
        <v>24</v>
      </c>
      <c r="J837" t="s">
        <v>14</v>
      </c>
      <c r="K837">
        <v>16</v>
      </c>
    </row>
    <row r="838" spans="1:11" x14ac:dyDescent="0.25">
      <c r="A838" t="s">
        <v>161</v>
      </c>
      <c r="B838" t="s">
        <v>185</v>
      </c>
      <c r="C838" t="s">
        <v>533</v>
      </c>
      <c r="D838">
        <v>18</v>
      </c>
      <c r="E838" t="s">
        <v>16</v>
      </c>
      <c r="F838">
        <v>27</v>
      </c>
      <c r="G838" t="s">
        <v>16</v>
      </c>
      <c r="H838" t="s">
        <v>23</v>
      </c>
      <c r="I838" t="s">
        <v>24</v>
      </c>
      <c r="J838" t="s">
        <v>14</v>
      </c>
      <c r="K838">
        <v>1</v>
      </c>
    </row>
    <row r="839" spans="1:11" x14ac:dyDescent="0.25">
      <c r="A839" t="s">
        <v>161</v>
      </c>
      <c r="B839" t="s">
        <v>185</v>
      </c>
      <c r="C839" t="s">
        <v>533</v>
      </c>
      <c r="D839">
        <v>18</v>
      </c>
      <c r="E839" t="s">
        <v>16</v>
      </c>
      <c r="F839">
        <v>27</v>
      </c>
      <c r="G839" t="s">
        <v>16</v>
      </c>
      <c r="H839" t="s">
        <v>23</v>
      </c>
      <c r="I839" t="s">
        <v>24</v>
      </c>
      <c r="J839" t="s">
        <v>15</v>
      </c>
      <c r="K839">
        <v>14</v>
      </c>
    </row>
    <row r="840" spans="1:11" x14ac:dyDescent="0.25">
      <c r="A840" t="s">
        <v>161</v>
      </c>
      <c r="B840" t="s">
        <v>185</v>
      </c>
      <c r="C840" t="s">
        <v>533</v>
      </c>
      <c r="D840">
        <v>18</v>
      </c>
      <c r="E840" t="s">
        <v>16</v>
      </c>
      <c r="F840">
        <v>162</v>
      </c>
      <c r="G840" t="s">
        <v>16</v>
      </c>
      <c r="H840" t="s">
        <v>12</v>
      </c>
      <c r="I840" t="s">
        <v>13</v>
      </c>
      <c r="J840" t="s">
        <v>14</v>
      </c>
      <c r="K840">
        <v>21</v>
      </c>
    </row>
    <row r="841" spans="1:11" x14ac:dyDescent="0.25">
      <c r="A841" t="s">
        <v>161</v>
      </c>
      <c r="B841" t="s">
        <v>185</v>
      </c>
      <c r="C841" t="s">
        <v>533</v>
      </c>
      <c r="D841">
        <v>18</v>
      </c>
      <c r="E841" t="s">
        <v>16</v>
      </c>
      <c r="F841">
        <v>162</v>
      </c>
      <c r="G841" t="s">
        <v>16</v>
      </c>
      <c r="H841" t="s">
        <v>12</v>
      </c>
      <c r="I841" t="s">
        <v>13</v>
      </c>
      <c r="J841" t="s">
        <v>15</v>
      </c>
      <c r="K841">
        <v>20</v>
      </c>
    </row>
    <row r="842" spans="1:11" x14ac:dyDescent="0.25">
      <c r="A842" t="s">
        <v>161</v>
      </c>
      <c r="B842" t="s">
        <v>185</v>
      </c>
      <c r="C842" t="s">
        <v>533</v>
      </c>
      <c r="D842">
        <v>18</v>
      </c>
      <c r="E842" t="s">
        <v>16</v>
      </c>
      <c r="F842">
        <v>164</v>
      </c>
      <c r="G842" t="s">
        <v>535</v>
      </c>
      <c r="H842" t="s">
        <v>12</v>
      </c>
      <c r="I842" t="s">
        <v>13</v>
      </c>
      <c r="J842" t="s">
        <v>14</v>
      </c>
      <c r="K842">
        <v>10</v>
      </c>
    </row>
    <row r="843" spans="1:11" x14ac:dyDescent="0.25">
      <c r="A843" t="s">
        <v>161</v>
      </c>
      <c r="B843" t="s">
        <v>185</v>
      </c>
      <c r="C843" t="s">
        <v>533</v>
      </c>
      <c r="D843">
        <v>18</v>
      </c>
      <c r="E843" t="s">
        <v>16</v>
      </c>
      <c r="F843">
        <v>164</v>
      </c>
      <c r="G843" t="s">
        <v>535</v>
      </c>
      <c r="H843" t="s">
        <v>12</v>
      </c>
      <c r="I843" t="s">
        <v>13</v>
      </c>
      <c r="J843" t="s">
        <v>14</v>
      </c>
      <c r="K843">
        <v>26</v>
      </c>
    </row>
    <row r="844" spans="1:11" x14ac:dyDescent="0.25">
      <c r="A844" t="s">
        <v>161</v>
      </c>
      <c r="B844" t="s">
        <v>185</v>
      </c>
      <c r="C844" t="s">
        <v>533</v>
      </c>
      <c r="D844">
        <v>18</v>
      </c>
      <c r="E844" t="s">
        <v>16</v>
      </c>
      <c r="F844">
        <v>164</v>
      </c>
      <c r="G844" t="s">
        <v>535</v>
      </c>
      <c r="H844" t="s">
        <v>12</v>
      </c>
      <c r="I844" t="s">
        <v>13</v>
      </c>
      <c r="J844" t="s">
        <v>15</v>
      </c>
      <c r="K844">
        <v>10</v>
      </c>
    </row>
    <row r="845" spans="1:11" x14ac:dyDescent="0.25">
      <c r="A845" t="s">
        <v>161</v>
      </c>
      <c r="B845" t="s">
        <v>185</v>
      </c>
      <c r="C845" t="s">
        <v>533</v>
      </c>
      <c r="D845">
        <v>18</v>
      </c>
      <c r="E845" t="s">
        <v>16</v>
      </c>
      <c r="F845">
        <v>164</v>
      </c>
      <c r="G845" t="s">
        <v>535</v>
      </c>
      <c r="H845" t="s">
        <v>12</v>
      </c>
      <c r="I845" t="s">
        <v>13</v>
      </c>
      <c r="J845" t="s">
        <v>15</v>
      </c>
      <c r="K845">
        <v>25</v>
      </c>
    </row>
    <row r="846" spans="1:11" x14ac:dyDescent="0.25">
      <c r="A846" t="s">
        <v>161</v>
      </c>
      <c r="B846" t="s">
        <v>185</v>
      </c>
      <c r="C846" t="s">
        <v>533</v>
      </c>
      <c r="D846">
        <v>18</v>
      </c>
      <c r="E846" t="s">
        <v>16</v>
      </c>
      <c r="F846">
        <v>165</v>
      </c>
      <c r="G846" t="s">
        <v>536</v>
      </c>
      <c r="H846" t="s">
        <v>12</v>
      </c>
      <c r="I846" t="s">
        <v>13</v>
      </c>
      <c r="J846" t="s">
        <v>14</v>
      </c>
      <c r="K846">
        <v>8</v>
      </c>
    </row>
    <row r="847" spans="1:11" x14ac:dyDescent="0.25">
      <c r="A847" t="s">
        <v>161</v>
      </c>
      <c r="B847" t="s">
        <v>185</v>
      </c>
      <c r="C847" t="s">
        <v>533</v>
      </c>
      <c r="D847">
        <v>18</v>
      </c>
      <c r="E847" t="s">
        <v>16</v>
      </c>
      <c r="F847">
        <v>165</v>
      </c>
      <c r="G847" t="s">
        <v>536</v>
      </c>
      <c r="H847" t="s">
        <v>12</v>
      </c>
      <c r="I847" t="s">
        <v>13</v>
      </c>
      <c r="J847" t="s">
        <v>15</v>
      </c>
      <c r="K847">
        <v>17</v>
      </c>
    </row>
    <row r="848" spans="1:11" x14ac:dyDescent="0.25">
      <c r="A848" t="s">
        <v>161</v>
      </c>
      <c r="B848" t="s">
        <v>185</v>
      </c>
      <c r="C848" t="s">
        <v>533</v>
      </c>
      <c r="D848">
        <v>18</v>
      </c>
      <c r="E848" t="s">
        <v>16</v>
      </c>
      <c r="F848">
        <v>166</v>
      </c>
      <c r="G848" t="s">
        <v>537</v>
      </c>
      <c r="H848" t="s">
        <v>12</v>
      </c>
      <c r="I848" t="s">
        <v>13</v>
      </c>
      <c r="J848" t="s">
        <v>14</v>
      </c>
      <c r="K848">
        <v>6</v>
      </c>
    </row>
    <row r="849" spans="1:11" x14ac:dyDescent="0.25">
      <c r="A849" t="s">
        <v>161</v>
      </c>
      <c r="B849" t="s">
        <v>185</v>
      </c>
      <c r="C849" t="s">
        <v>533</v>
      </c>
      <c r="D849">
        <v>18</v>
      </c>
      <c r="E849" t="s">
        <v>16</v>
      </c>
      <c r="F849">
        <v>166</v>
      </c>
      <c r="G849" t="s">
        <v>537</v>
      </c>
      <c r="H849" t="s">
        <v>12</v>
      </c>
      <c r="I849" t="s">
        <v>13</v>
      </c>
      <c r="J849" t="s">
        <v>15</v>
      </c>
      <c r="K849">
        <v>5</v>
      </c>
    </row>
    <row r="850" spans="1:11" x14ac:dyDescent="0.25">
      <c r="A850" t="s">
        <v>161</v>
      </c>
      <c r="B850" t="s">
        <v>185</v>
      </c>
      <c r="C850" t="s">
        <v>533</v>
      </c>
      <c r="D850">
        <v>302</v>
      </c>
      <c r="E850" t="s">
        <v>533</v>
      </c>
      <c r="F850">
        <v>1123</v>
      </c>
      <c r="G850" t="s">
        <v>534</v>
      </c>
      <c r="H850" t="s">
        <v>12</v>
      </c>
      <c r="I850" t="s">
        <v>13</v>
      </c>
      <c r="J850" t="s">
        <v>14</v>
      </c>
      <c r="K850">
        <v>4</v>
      </c>
    </row>
    <row r="851" spans="1:11" x14ac:dyDescent="0.25">
      <c r="A851" t="s">
        <v>161</v>
      </c>
      <c r="B851" t="s">
        <v>185</v>
      </c>
      <c r="C851" t="s">
        <v>533</v>
      </c>
      <c r="D851">
        <v>302</v>
      </c>
      <c r="E851" t="s">
        <v>533</v>
      </c>
      <c r="F851">
        <v>1123</v>
      </c>
      <c r="G851" t="s">
        <v>534</v>
      </c>
      <c r="H851" t="s">
        <v>12</v>
      </c>
      <c r="I851" t="s">
        <v>13</v>
      </c>
      <c r="J851" t="s">
        <v>15</v>
      </c>
      <c r="K851">
        <v>4</v>
      </c>
    </row>
    <row r="852" spans="1:11" x14ac:dyDescent="0.25">
      <c r="A852" t="s">
        <v>161</v>
      </c>
      <c r="B852" t="s">
        <v>185</v>
      </c>
      <c r="C852" t="s">
        <v>533</v>
      </c>
      <c r="D852">
        <v>302</v>
      </c>
      <c r="E852" t="s">
        <v>533</v>
      </c>
      <c r="F852">
        <v>1123</v>
      </c>
      <c r="G852" t="s">
        <v>534</v>
      </c>
      <c r="H852" t="s">
        <v>12</v>
      </c>
      <c r="I852" t="s">
        <v>13</v>
      </c>
      <c r="J852" t="s">
        <v>15</v>
      </c>
      <c r="K852">
        <v>1</v>
      </c>
    </row>
    <row r="853" spans="1:11" x14ac:dyDescent="0.25">
      <c r="A853" t="s">
        <v>161</v>
      </c>
      <c r="B853" t="s">
        <v>185</v>
      </c>
      <c r="C853" t="s">
        <v>533</v>
      </c>
      <c r="D853">
        <v>302</v>
      </c>
      <c r="E853" t="s">
        <v>533</v>
      </c>
      <c r="F853">
        <v>1124</v>
      </c>
      <c r="G853" t="s">
        <v>490</v>
      </c>
      <c r="H853" t="s">
        <v>12</v>
      </c>
      <c r="I853" t="s">
        <v>13</v>
      </c>
      <c r="J853" t="s">
        <v>15</v>
      </c>
      <c r="K853">
        <v>1</v>
      </c>
    </row>
    <row r="854" spans="1:11" x14ac:dyDescent="0.25">
      <c r="A854" t="s">
        <v>161</v>
      </c>
      <c r="B854" t="s">
        <v>185</v>
      </c>
      <c r="C854" t="s">
        <v>533</v>
      </c>
      <c r="D854">
        <v>537</v>
      </c>
      <c r="E854" t="s">
        <v>669</v>
      </c>
      <c r="F854">
        <v>1617</v>
      </c>
      <c r="G854" t="s">
        <v>669</v>
      </c>
      <c r="H854" t="s">
        <v>23</v>
      </c>
      <c r="I854" t="s">
        <v>351</v>
      </c>
      <c r="J854" t="s">
        <v>14</v>
      </c>
      <c r="K854">
        <v>25</v>
      </c>
    </row>
    <row r="855" spans="1:11" x14ac:dyDescent="0.25">
      <c r="A855" t="s">
        <v>161</v>
      </c>
      <c r="B855" t="s">
        <v>185</v>
      </c>
      <c r="C855" t="s">
        <v>533</v>
      </c>
      <c r="D855">
        <v>537</v>
      </c>
      <c r="E855" t="s">
        <v>669</v>
      </c>
      <c r="F855">
        <v>1617</v>
      </c>
      <c r="G855" t="s">
        <v>669</v>
      </c>
      <c r="H855" t="s">
        <v>23</v>
      </c>
      <c r="I855" t="s">
        <v>351</v>
      </c>
      <c r="J855" t="s">
        <v>15</v>
      </c>
      <c r="K855">
        <v>26</v>
      </c>
    </row>
    <row r="856" spans="1:11" x14ac:dyDescent="0.25">
      <c r="A856" t="s">
        <v>161</v>
      </c>
      <c r="B856" t="s">
        <v>185</v>
      </c>
      <c r="C856" t="s">
        <v>533</v>
      </c>
      <c r="D856">
        <v>538</v>
      </c>
      <c r="E856" t="s">
        <v>670</v>
      </c>
      <c r="F856">
        <v>1618</v>
      </c>
      <c r="G856" t="s">
        <v>670</v>
      </c>
      <c r="H856" t="s">
        <v>23</v>
      </c>
      <c r="I856" t="s">
        <v>351</v>
      </c>
      <c r="J856" t="s">
        <v>14</v>
      </c>
      <c r="K856">
        <v>14</v>
      </c>
    </row>
    <row r="857" spans="1:11" x14ac:dyDescent="0.25">
      <c r="A857" t="s">
        <v>161</v>
      </c>
      <c r="B857" t="s">
        <v>185</v>
      </c>
      <c r="C857" t="s">
        <v>533</v>
      </c>
      <c r="D857">
        <v>538</v>
      </c>
      <c r="E857" t="s">
        <v>670</v>
      </c>
      <c r="F857">
        <v>1618</v>
      </c>
      <c r="G857" t="s">
        <v>670</v>
      </c>
      <c r="H857" t="s">
        <v>23</v>
      </c>
      <c r="I857" t="s">
        <v>351</v>
      </c>
      <c r="J857" t="s">
        <v>15</v>
      </c>
      <c r="K857">
        <v>11</v>
      </c>
    </row>
    <row r="858" spans="1:11" x14ac:dyDescent="0.25">
      <c r="A858" t="s">
        <v>161</v>
      </c>
      <c r="B858" t="s">
        <v>185</v>
      </c>
      <c r="C858" t="s">
        <v>186</v>
      </c>
      <c r="D858">
        <v>318</v>
      </c>
      <c r="E858" t="s">
        <v>186</v>
      </c>
      <c r="F858">
        <v>789</v>
      </c>
      <c r="G858" t="s">
        <v>538</v>
      </c>
      <c r="H858" t="s">
        <v>12</v>
      </c>
      <c r="I858" t="s">
        <v>13</v>
      </c>
      <c r="J858" t="s">
        <v>14</v>
      </c>
      <c r="K858">
        <v>24</v>
      </c>
    </row>
    <row r="859" spans="1:11" x14ac:dyDescent="0.25">
      <c r="A859" t="s">
        <v>161</v>
      </c>
      <c r="B859" t="s">
        <v>185</v>
      </c>
      <c r="C859" t="s">
        <v>186</v>
      </c>
      <c r="D859">
        <v>318</v>
      </c>
      <c r="E859" t="s">
        <v>186</v>
      </c>
      <c r="F859">
        <v>789</v>
      </c>
      <c r="G859" t="s">
        <v>538</v>
      </c>
      <c r="H859" t="s">
        <v>12</v>
      </c>
      <c r="I859" t="s">
        <v>13</v>
      </c>
      <c r="J859" t="s">
        <v>15</v>
      </c>
      <c r="K859">
        <v>34</v>
      </c>
    </row>
    <row r="860" spans="1:11" x14ac:dyDescent="0.25">
      <c r="A860" t="s">
        <v>161</v>
      </c>
      <c r="B860" t="s">
        <v>185</v>
      </c>
      <c r="C860" t="s">
        <v>539</v>
      </c>
      <c r="D860">
        <v>49</v>
      </c>
      <c r="E860" t="s">
        <v>187</v>
      </c>
      <c r="F860">
        <v>32</v>
      </c>
      <c r="G860" t="s">
        <v>187</v>
      </c>
      <c r="H860" t="s">
        <v>23</v>
      </c>
      <c r="I860" t="s">
        <v>24</v>
      </c>
      <c r="J860" t="s">
        <v>14</v>
      </c>
      <c r="K860">
        <v>27</v>
      </c>
    </row>
    <row r="861" spans="1:11" x14ac:dyDescent="0.25">
      <c r="A861" t="s">
        <v>161</v>
      </c>
      <c r="B861" t="s">
        <v>185</v>
      </c>
      <c r="C861" t="s">
        <v>539</v>
      </c>
      <c r="D861">
        <v>49</v>
      </c>
      <c r="E861" t="s">
        <v>187</v>
      </c>
      <c r="F861">
        <v>32</v>
      </c>
      <c r="G861" t="s">
        <v>187</v>
      </c>
      <c r="H861" t="s">
        <v>23</v>
      </c>
      <c r="I861" t="s">
        <v>24</v>
      </c>
      <c r="J861" t="s">
        <v>15</v>
      </c>
      <c r="K861">
        <v>18</v>
      </c>
    </row>
    <row r="862" spans="1:11" x14ac:dyDescent="0.25">
      <c r="A862" t="s">
        <v>161</v>
      </c>
      <c r="B862" t="s">
        <v>185</v>
      </c>
      <c r="C862" t="s">
        <v>539</v>
      </c>
      <c r="D862">
        <v>49</v>
      </c>
      <c r="E862" t="s">
        <v>187</v>
      </c>
      <c r="F862">
        <v>168</v>
      </c>
      <c r="G862" t="s">
        <v>174</v>
      </c>
      <c r="H862" t="s">
        <v>12</v>
      </c>
      <c r="I862" t="s">
        <v>13</v>
      </c>
      <c r="J862" t="s">
        <v>14</v>
      </c>
      <c r="K862">
        <v>1</v>
      </c>
    </row>
    <row r="863" spans="1:11" x14ac:dyDescent="0.25">
      <c r="A863" t="s">
        <v>161</v>
      </c>
      <c r="B863" t="s">
        <v>185</v>
      </c>
      <c r="C863" t="s">
        <v>539</v>
      </c>
      <c r="D863">
        <v>49</v>
      </c>
      <c r="E863" t="s">
        <v>187</v>
      </c>
      <c r="F863">
        <v>168</v>
      </c>
      <c r="G863" t="s">
        <v>174</v>
      </c>
      <c r="H863" t="s">
        <v>12</v>
      </c>
      <c r="I863" t="s">
        <v>13</v>
      </c>
      <c r="J863" t="s">
        <v>15</v>
      </c>
      <c r="K863">
        <v>1</v>
      </c>
    </row>
    <row r="864" spans="1:11" x14ac:dyDescent="0.25">
      <c r="A864" t="s">
        <v>161</v>
      </c>
      <c r="B864" t="s">
        <v>185</v>
      </c>
      <c r="C864" t="s">
        <v>539</v>
      </c>
      <c r="D864">
        <v>49</v>
      </c>
      <c r="E864" t="s">
        <v>187</v>
      </c>
      <c r="F864">
        <v>169</v>
      </c>
      <c r="G864" t="s">
        <v>322</v>
      </c>
      <c r="H864" t="s">
        <v>12</v>
      </c>
      <c r="I864" t="s">
        <v>13</v>
      </c>
      <c r="J864" t="s">
        <v>14</v>
      </c>
      <c r="K864">
        <v>1</v>
      </c>
    </row>
    <row r="865" spans="1:11" x14ac:dyDescent="0.25">
      <c r="A865" t="s">
        <v>161</v>
      </c>
      <c r="B865" t="s">
        <v>185</v>
      </c>
      <c r="C865" t="s">
        <v>539</v>
      </c>
      <c r="D865">
        <v>49</v>
      </c>
      <c r="E865" t="s">
        <v>187</v>
      </c>
      <c r="F865">
        <v>170</v>
      </c>
      <c r="G865" t="s">
        <v>543</v>
      </c>
      <c r="H865" t="s">
        <v>12</v>
      </c>
      <c r="I865" t="s">
        <v>13</v>
      </c>
      <c r="J865" t="s">
        <v>14</v>
      </c>
      <c r="K865">
        <v>3</v>
      </c>
    </row>
    <row r="866" spans="1:11" x14ac:dyDescent="0.25">
      <c r="A866" t="s">
        <v>161</v>
      </c>
      <c r="B866" t="s">
        <v>185</v>
      </c>
      <c r="C866" t="s">
        <v>539</v>
      </c>
      <c r="D866">
        <v>49</v>
      </c>
      <c r="E866" t="s">
        <v>187</v>
      </c>
      <c r="F866">
        <v>170</v>
      </c>
      <c r="G866" t="s">
        <v>543</v>
      </c>
      <c r="H866" t="s">
        <v>12</v>
      </c>
      <c r="I866" t="s">
        <v>13</v>
      </c>
      <c r="J866" t="s">
        <v>15</v>
      </c>
      <c r="K866">
        <v>5</v>
      </c>
    </row>
    <row r="867" spans="1:11" x14ac:dyDescent="0.25">
      <c r="A867" t="s">
        <v>161</v>
      </c>
      <c r="B867" t="s">
        <v>185</v>
      </c>
      <c r="C867" t="s">
        <v>539</v>
      </c>
      <c r="D867">
        <v>49</v>
      </c>
      <c r="E867" t="s">
        <v>187</v>
      </c>
      <c r="F867">
        <v>259</v>
      </c>
      <c r="G867" t="s">
        <v>26</v>
      </c>
      <c r="H867" t="s">
        <v>12</v>
      </c>
      <c r="I867" t="s">
        <v>13</v>
      </c>
      <c r="J867" t="s">
        <v>14</v>
      </c>
      <c r="K867">
        <v>12</v>
      </c>
    </row>
    <row r="868" spans="1:11" x14ac:dyDescent="0.25">
      <c r="A868" t="s">
        <v>161</v>
      </c>
      <c r="B868" t="s">
        <v>185</v>
      </c>
      <c r="C868" t="s">
        <v>539</v>
      </c>
      <c r="D868">
        <v>49</v>
      </c>
      <c r="E868" t="s">
        <v>187</v>
      </c>
      <c r="F868">
        <v>259</v>
      </c>
      <c r="G868" t="s">
        <v>26</v>
      </c>
      <c r="H868" t="s">
        <v>12</v>
      </c>
      <c r="I868" t="s">
        <v>13</v>
      </c>
      <c r="J868" t="s">
        <v>15</v>
      </c>
      <c r="K868">
        <v>15</v>
      </c>
    </row>
    <row r="869" spans="1:11" x14ac:dyDescent="0.25">
      <c r="A869" t="s">
        <v>161</v>
      </c>
      <c r="B869" t="s">
        <v>185</v>
      </c>
      <c r="C869" t="s">
        <v>539</v>
      </c>
      <c r="D869">
        <v>301</v>
      </c>
      <c r="E869" t="s">
        <v>540</v>
      </c>
      <c r="F869">
        <v>692</v>
      </c>
      <c r="G869" t="s">
        <v>168</v>
      </c>
      <c r="H869" t="s">
        <v>12</v>
      </c>
      <c r="I869" t="s">
        <v>13</v>
      </c>
      <c r="J869" t="s">
        <v>14</v>
      </c>
      <c r="K869">
        <v>35</v>
      </c>
    </row>
    <row r="870" spans="1:11" x14ac:dyDescent="0.25">
      <c r="A870" t="s">
        <v>161</v>
      </c>
      <c r="B870" t="s">
        <v>185</v>
      </c>
      <c r="C870" t="s">
        <v>539</v>
      </c>
      <c r="D870">
        <v>301</v>
      </c>
      <c r="E870" t="s">
        <v>540</v>
      </c>
      <c r="F870">
        <v>692</v>
      </c>
      <c r="G870" t="s">
        <v>168</v>
      </c>
      <c r="H870" t="s">
        <v>12</v>
      </c>
      <c r="I870" t="s">
        <v>13</v>
      </c>
      <c r="J870" t="s">
        <v>15</v>
      </c>
      <c r="K870">
        <v>27</v>
      </c>
    </row>
    <row r="871" spans="1:11" x14ac:dyDescent="0.25">
      <c r="A871" t="s">
        <v>161</v>
      </c>
      <c r="B871" t="s">
        <v>185</v>
      </c>
      <c r="C871" t="s">
        <v>539</v>
      </c>
      <c r="D871">
        <v>835</v>
      </c>
      <c r="E871" t="s">
        <v>541</v>
      </c>
      <c r="F871">
        <v>152</v>
      </c>
      <c r="G871" t="s">
        <v>542</v>
      </c>
      <c r="H871" t="s">
        <v>23</v>
      </c>
      <c r="I871" t="s">
        <v>68</v>
      </c>
      <c r="J871" t="s">
        <v>14</v>
      </c>
      <c r="K871">
        <v>21</v>
      </c>
    </row>
    <row r="872" spans="1:11" x14ac:dyDescent="0.25">
      <c r="A872" t="s">
        <v>161</v>
      </c>
      <c r="B872" t="s">
        <v>185</v>
      </c>
      <c r="C872" t="s">
        <v>539</v>
      </c>
      <c r="D872">
        <v>835</v>
      </c>
      <c r="E872" t="s">
        <v>541</v>
      </c>
      <c r="F872">
        <v>152</v>
      </c>
      <c r="G872" t="s">
        <v>542</v>
      </c>
      <c r="H872" t="s">
        <v>23</v>
      </c>
      <c r="I872" t="s">
        <v>68</v>
      </c>
      <c r="J872" t="s">
        <v>15</v>
      </c>
      <c r="K872">
        <v>32</v>
      </c>
    </row>
    <row r="873" spans="1:11" x14ac:dyDescent="0.25">
      <c r="A873" t="s">
        <v>188</v>
      </c>
      <c r="B873" t="s">
        <v>189</v>
      </c>
      <c r="C873" t="s">
        <v>190</v>
      </c>
      <c r="D873">
        <v>56</v>
      </c>
      <c r="E873" t="s">
        <v>191</v>
      </c>
      <c r="F873">
        <v>203</v>
      </c>
      <c r="G873" t="s">
        <v>192</v>
      </c>
      <c r="H873" t="s">
        <v>12</v>
      </c>
      <c r="I873" t="s">
        <v>13</v>
      </c>
      <c r="J873" t="s">
        <v>15</v>
      </c>
      <c r="K873">
        <v>1</v>
      </c>
    </row>
    <row r="874" spans="1:11" x14ac:dyDescent="0.25">
      <c r="A874" t="s">
        <v>188</v>
      </c>
      <c r="B874" t="s">
        <v>189</v>
      </c>
      <c r="C874" t="s">
        <v>190</v>
      </c>
      <c r="D874">
        <v>95</v>
      </c>
      <c r="E874" t="s">
        <v>26</v>
      </c>
      <c r="F874">
        <v>29</v>
      </c>
      <c r="G874" t="s">
        <v>26</v>
      </c>
      <c r="H874" t="s">
        <v>23</v>
      </c>
      <c r="I874" t="s">
        <v>24</v>
      </c>
      <c r="J874" t="s">
        <v>14</v>
      </c>
      <c r="K874">
        <v>25</v>
      </c>
    </row>
    <row r="875" spans="1:11" x14ac:dyDescent="0.25">
      <c r="A875" t="s">
        <v>188</v>
      </c>
      <c r="B875" t="s">
        <v>189</v>
      </c>
      <c r="C875" t="s">
        <v>190</v>
      </c>
      <c r="D875">
        <v>95</v>
      </c>
      <c r="E875" t="s">
        <v>26</v>
      </c>
      <c r="F875">
        <v>29</v>
      </c>
      <c r="G875" t="s">
        <v>26</v>
      </c>
      <c r="H875" t="s">
        <v>23</v>
      </c>
      <c r="I875" t="s">
        <v>24</v>
      </c>
      <c r="J875" t="s">
        <v>15</v>
      </c>
      <c r="K875">
        <v>27</v>
      </c>
    </row>
    <row r="876" spans="1:11" x14ac:dyDescent="0.25">
      <c r="A876" t="s">
        <v>188</v>
      </c>
      <c r="B876" t="s">
        <v>189</v>
      </c>
      <c r="C876" t="s">
        <v>190</v>
      </c>
      <c r="D876">
        <v>95</v>
      </c>
      <c r="E876" t="s">
        <v>26</v>
      </c>
      <c r="F876">
        <v>159</v>
      </c>
      <c r="G876" t="s">
        <v>26</v>
      </c>
      <c r="H876" t="s">
        <v>12</v>
      </c>
      <c r="I876" t="s">
        <v>13</v>
      </c>
      <c r="J876" t="s">
        <v>14</v>
      </c>
      <c r="K876">
        <v>16</v>
      </c>
    </row>
    <row r="877" spans="1:11" x14ac:dyDescent="0.25">
      <c r="A877" t="s">
        <v>188</v>
      </c>
      <c r="B877" t="s">
        <v>189</v>
      </c>
      <c r="C877" t="s">
        <v>190</v>
      </c>
      <c r="D877">
        <v>95</v>
      </c>
      <c r="E877" t="s">
        <v>26</v>
      </c>
      <c r="F877">
        <v>159</v>
      </c>
      <c r="G877" t="s">
        <v>26</v>
      </c>
      <c r="H877" t="s">
        <v>12</v>
      </c>
      <c r="I877" t="s">
        <v>13</v>
      </c>
      <c r="J877" t="s">
        <v>14</v>
      </c>
      <c r="K877">
        <v>1</v>
      </c>
    </row>
    <row r="878" spans="1:11" x14ac:dyDescent="0.25">
      <c r="A878" t="s">
        <v>188</v>
      </c>
      <c r="B878" t="s">
        <v>189</v>
      </c>
      <c r="C878" t="s">
        <v>190</v>
      </c>
      <c r="D878">
        <v>95</v>
      </c>
      <c r="E878" t="s">
        <v>26</v>
      </c>
      <c r="F878">
        <v>159</v>
      </c>
      <c r="G878" t="s">
        <v>26</v>
      </c>
      <c r="H878" t="s">
        <v>12</v>
      </c>
      <c r="I878" t="s">
        <v>13</v>
      </c>
      <c r="J878" t="s">
        <v>15</v>
      </c>
      <c r="K878">
        <v>15</v>
      </c>
    </row>
    <row r="879" spans="1:11" x14ac:dyDescent="0.25">
      <c r="A879" t="s">
        <v>188</v>
      </c>
      <c r="B879" t="s">
        <v>189</v>
      </c>
      <c r="C879" t="s">
        <v>190</v>
      </c>
      <c r="D879">
        <v>95</v>
      </c>
      <c r="E879" t="s">
        <v>26</v>
      </c>
      <c r="F879">
        <v>159</v>
      </c>
      <c r="G879" t="s">
        <v>26</v>
      </c>
      <c r="H879" t="s">
        <v>12</v>
      </c>
      <c r="I879" t="s">
        <v>13</v>
      </c>
      <c r="J879" t="s">
        <v>15</v>
      </c>
      <c r="K879">
        <v>1</v>
      </c>
    </row>
    <row r="880" spans="1:11" x14ac:dyDescent="0.25">
      <c r="A880" t="s">
        <v>188</v>
      </c>
      <c r="B880" t="s">
        <v>189</v>
      </c>
      <c r="C880" t="s">
        <v>190</v>
      </c>
      <c r="D880">
        <v>95</v>
      </c>
      <c r="E880" t="s">
        <v>26</v>
      </c>
      <c r="F880">
        <v>160</v>
      </c>
      <c r="G880" t="s">
        <v>35</v>
      </c>
      <c r="H880" t="s">
        <v>12</v>
      </c>
      <c r="I880" t="s">
        <v>13</v>
      </c>
      <c r="J880" t="s">
        <v>14</v>
      </c>
      <c r="K880">
        <v>29</v>
      </c>
    </row>
    <row r="881" spans="1:11" x14ac:dyDescent="0.25">
      <c r="A881" t="s">
        <v>188</v>
      </c>
      <c r="B881" t="s">
        <v>189</v>
      </c>
      <c r="C881" t="s">
        <v>190</v>
      </c>
      <c r="D881">
        <v>95</v>
      </c>
      <c r="E881" t="s">
        <v>26</v>
      </c>
      <c r="F881">
        <v>160</v>
      </c>
      <c r="G881" t="s">
        <v>35</v>
      </c>
      <c r="H881" t="s">
        <v>12</v>
      </c>
      <c r="I881" t="s">
        <v>13</v>
      </c>
      <c r="J881" t="s">
        <v>15</v>
      </c>
      <c r="K881">
        <v>40</v>
      </c>
    </row>
    <row r="882" spans="1:11" x14ac:dyDescent="0.25">
      <c r="A882" t="s">
        <v>188</v>
      </c>
      <c r="B882" t="s">
        <v>189</v>
      </c>
      <c r="C882" t="s">
        <v>190</v>
      </c>
      <c r="D882">
        <v>95</v>
      </c>
      <c r="E882" t="s">
        <v>26</v>
      </c>
      <c r="F882">
        <v>161</v>
      </c>
      <c r="G882" t="s">
        <v>16</v>
      </c>
      <c r="H882" t="s">
        <v>12</v>
      </c>
      <c r="I882" t="s">
        <v>13</v>
      </c>
      <c r="J882" t="s">
        <v>14</v>
      </c>
      <c r="K882">
        <v>21</v>
      </c>
    </row>
    <row r="883" spans="1:11" x14ac:dyDescent="0.25">
      <c r="A883" t="s">
        <v>188</v>
      </c>
      <c r="B883" t="s">
        <v>189</v>
      </c>
      <c r="C883" t="s">
        <v>190</v>
      </c>
      <c r="D883">
        <v>95</v>
      </c>
      <c r="E883" t="s">
        <v>26</v>
      </c>
      <c r="F883">
        <v>161</v>
      </c>
      <c r="G883" t="s">
        <v>16</v>
      </c>
      <c r="H883" t="s">
        <v>12</v>
      </c>
      <c r="I883" t="s">
        <v>13</v>
      </c>
      <c r="J883" t="s">
        <v>15</v>
      </c>
      <c r="K883">
        <v>14</v>
      </c>
    </row>
    <row r="884" spans="1:11" x14ac:dyDescent="0.25">
      <c r="A884" t="s">
        <v>188</v>
      </c>
      <c r="B884" t="s">
        <v>189</v>
      </c>
      <c r="C884" t="s">
        <v>190</v>
      </c>
      <c r="D884">
        <v>99</v>
      </c>
      <c r="E884" t="s">
        <v>164</v>
      </c>
      <c r="F884">
        <v>37</v>
      </c>
      <c r="G884" t="s">
        <v>164</v>
      </c>
      <c r="H884" t="s">
        <v>12</v>
      </c>
      <c r="I884" t="s">
        <v>13</v>
      </c>
      <c r="J884" t="s">
        <v>15</v>
      </c>
      <c r="K884">
        <v>1</v>
      </c>
    </row>
    <row r="885" spans="1:11" x14ac:dyDescent="0.25">
      <c r="A885" t="s">
        <v>188</v>
      </c>
      <c r="B885" t="s">
        <v>189</v>
      </c>
      <c r="C885" t="s">
        <v>190</v>
      </c>
      <c r="D885">
        <v>99</v>
      </c>
      <c r="E885" t="s">
        <v>164</v>
      </c>
      <c r="F885">
        <v>37</v>
      </c>
      <c r="G885" t="s">
        <v>164</v>
      </c>
      <c r="H885" t="s">
        <v>23</v>
      </c>
      <c r="I885" t="s">
        <v>24</v>
      </c>
      <c r="J885" t="s">
        <v>14</v>
      </c>
      <c r="K885">
        <v>36</v>
      </c>
    </row>
    <row r="886" spans="1:11" x14ac:dyDescent="0.25">
      <c r="A886" t="s">
        <v>188</v>
      </c>
      <c r="B886" t="s">
        <v>189</v>
      </c>
      <c r="C886" t="s">
        <v>190</v>
      </c>
      <c r="D886">
        <v>99</v>
      </c>
      <c r="E886" t="s">
        <v>164</v>
      </c>
      <c r="F886">
        <v>37</v>
      </c>
      <c r="G886" t="s">
        <v>164</v>
      </c>
      <c r="H886" t="s">
        <v>23</v>
      </c>
      <c r="I886" t="s">
        <v>24</v>
      </c>
      <c r="J886" t="s">
        <v>15</v>
      </c>
      <c r="K886">
        <v>44</v>
      </c>
    </row>
    <row r="887" spans="1:11" x14ac:dyDescent="0.25">
      <c r="A887" t="s">
        <v>188</v>
      </c>
      <c r="B887" t="s">
        <v>189</v>
      </c>
      <c r="C887" t="s">
        <v>190</v>
      </c>
      <c r="D887">
        <v>99</v>
      </c>
      <c r="E887" t="s">
        <v>164</v>
      </c>
      <c r="F887">
        <v>375</v>
      </c>
      <c r="G887" t="s">
        <v>173</v>
      </c>
      <c r="H887" t="s">
        <v>12</v>
      </c>
      <c r="I887" t="s">
        <v>13</v>
      </c>
      <c r="J887" t="s">
        <v>14</v>
      </c>
      <c r="K887">
        <v>1</v>
      </c>
    </row>
    <row r="888" spans="1:11" x14ac:dyDescent="0.25">
      <c r="A888" t="s">
        <v>188</v>
      </c>
      <c r="B888" t="s">
        <v>189</v>
      </c>
      <c r="C888" t="s">
        <v>190</v>
      </c>
      <c r="D888">
        <v>99</v>
      </c>
      <c r="E888" t="s">
        <v>164</v>
      </c>
      <c r="F888">
        <v>375</v>
      </c>
      <c r="G888" t="s">
        <v>173</v>
      </c>
      <c r="H888" t="s">
        <v>12</v>
      </c>
      <c r="I888" t="s">
        <v>13</v>
      </c>
      <c r="J888" t="s">
        <v>15</v>
      </c>
      <c r="K888">
        <v>2</v>
      </c>
    </row>
    <row r="889" spans="1:11" x14ac:dyDescent="0.25">
      <c r="A889" t="s">
        <v>188</v>
      </c>
      <c r="B889" t="s">
        <v>189</v>
      </c>
      <c r="C889" t="s">
        <v>190</v>
      </c>
      <c r="D889">
        <v>99</v>
      </c>
      <c r="E889" t="s">
        <v>164</v>
      </c>
      <c r="F889">
        <v>376</v>
      </c>
      <c r="G889" t="s">
        <v>164</v>
      </c>
      <c r="H889" t="s">
        <v>12</v>
      </c>
      <c r="I889" t="s">
        <v>13</v>
      </c>
      <c r="J889" t="s">
        <v>14</v>
      </c>
      <c r="K889">
        <v>20</v>
      </c>
    </row>
    <row r="890" spans="1:11" x14ac:dyDescent="0.25">
      <c r="A890" t="s">
        <v>188</v>
      </c>
      <c r="B890" t="s">
        <v>189</v>
      </c>
      <c r="C890" t="s">
        <v>190</v>
      </c>
      <c r="D890">
        <v>99</v>
      </c>
      <c r="E890" t="s">
        <v>164</v>
      </c>
      <c r="F890">
        <v>376</v>
      </c>
      <c r="G890" t="s">
        <v>164</v>
      </c>
      <c r="H890" t="s">
        <v>12</v>
      </c>
      <c r="I890" t="s">
        <v>13</v>
      </c>
      <c r="J890" t="s">
        <v>15</v>
      </c>
      <c r="K890">
        <v>21</v>
      </c>
    </row>
    <row r="891" spans="1:11" x14ac:dyDescent="0.25">
      <c r="A891" t="s">
        <v>188</v>
      </c>
      <c r="B891" t="s">
        <v>189</v>
      </c>
      <c r="C891" t="s">
        <v>190</v>
      </c>
      <c r="D891">
        <v>99</v>
      </c>
      <c r="E891" t="s">
        <v>164</v>
      </c>
      <c r="F891">
        <v>376</v>
      </c>
      <c r="G891" t="s">
        <v>164</v>
      </c>
      <c r="H891" t="s">
        <v>12</v>
      </c>
      <c r="I891" t="s">
        <v>13</v>
      </c>
      <c r="J891" t="s">
        <v>15</v>
      </c>
      <c r="K891">
        <v>1</v>
      </c>
    </row>
    <row r="892" spans="1:11" x14ac:dyDescent="0.25">
      <c r="A892" t="s">
        <v>188</v>
      </c>
      <c r="B892" t="s">
        <v>189</v>
      </c>
      <c r="C892" t="s">
        <v>190</v>
      </c>
      <c r="D892">
        <v>99</v>
      </c>
      <c r="E892" t="s">
        <v>164</v>
      </c>
      <c r="F892">
        <v>377</v>
      </c>
      <c r="G892" t="s">
        <v>266</v>
      </c>
      <c r="H892" t="s">
        <v>12</v>
      </c>
      <c r="I892" t="s">
        <v>13</v>
      </c>
      <c r="J892" t="s">
        <v>14</v>
      </c>
      <c r="K892">
        <v>21</v>
      </c>
    </row>
    <row r="893" spans="1:11" x14ac:dyDescent="0.25">
      <c r="A893" t="s">
        <v>188</v>
      </c>
      <c r="B893" t="s">
        <v>189</v>
      </c>
      <c r="C893" t="s">
        <v>190</v>
      </c>
      <c r="D893">
        <v>99</v>
      </c>
      <c r="E893" t="s">
        <v>164</v>
      </c>
      <c r="F893">
        <v>377</v>
      </c>
      <c r="G893" t="s">
        <v>266</v>
      </c>
      <c r="H893" t="s">
        <v>12</v>
      </c>
      <c r="I893" t="s">
        <v>13</v>
      </c>
      <c r="J893" t="s">
        <v>15</v>
      </c>
      <c r="K893">
        <v>18</v>
      </c>
    </row>
    <row r="894" spans="1:11" x14ac:dyDescent="0.25">
      <c r="A894" t="s">
        <v>188</v>
      </c>
      <c r="B894" t="s">
        <v>189</v>
      </c>
      <c r="C894" t="s">
        <v>190</v>
      </c>
      <c r="D894">
        <v>841</v>
      </c>
      <c r="E894" t="s">
        <v>545</v>
      </c>
      <c r="F894">
        <v>762</v>
      </c>
      <c r="G894" t="s">
        <v>546</v>
      </c>
      <c r="H894" t="s">
        <v>12</v>
      </c>
      <c r="I894" t="s">
        <v>13</v>
      </c>
      <c r="J894" t="s">
        <v>14</v>
      </c>
      <c r="K894">
        <v>2</v>
      </c>
    </row>
    <row r="895" spans="1:11" x14ac:dyDescent="0.25">
      <c r="A895" t="s">
        <v>188</v>
      </c>
      <c r="B895" t="s">
        <v>189</v>
      </c>
      <c r="C895" t="s">
        <v>190</v>
      </c>
      <c r="D895">
        <v>841</v>
      </c>
      <c r="E895" t="s">
        <v>545</v>
      </c>
      <c r="F895">
        <v>762</v>
      </c>
      <c r="G895" t="s">
        <v>546</v>
      </c>
      <c r="H895" t="s">
        <v>12</v>
      </c>
      <c r="I895" t="s">
        <v>13</v>
      </c>
      <c r="J895" t="s">
        <v>15</v>
      </c>
      <c r="K895">
        <v>4</v>
      </c>
    </row>
    <row r="896" spans="1:11" x14ac:dyDescent="0.25">
      <c r="A896" t="s">
        <v>188</v>
      </c>
      <c r="B896" t="s">
        <v>193</v>
      </c>
      <c r="C896" t="s">
        <v>194</v>
      </c>
      <c r="D896">
        <v>44</v>
      </c>
      <c r="E896" t="s">
        <v>548</v>
      </c>
      <c r="F896">
        <v>10</v>
      </c>
      <c r="G896" t="s">
        <v>548</v>
      </c>
      <c r="H896" t="s">
        <v>23</v>
      </c>
      <c r="I896" t="s">
        <v>24</v>
      </c>
      <c r="J896" t="s">
        <v>14</v>
      </c>
      <c r="K896">
        <v>2</v>
      </c>
    </row>
    <row r="897" spans="1:11" x14ac:dyDescent="0.25">
      <c r="A897" t="s">
        <v>188</v>
      </c>
      <c r="B897" t="s">
        <v>193</v>
      </c>
      <c r="C897" t="s">
        <v>194</v>
      </c>
      <c r="D897">
        <v>44</v>
      </c>
      <c r="E897" t="s">
        <v>548</v>
      </c>
      <c r="F897">
        <v>53</v>
      </c>
      <c r="G897" t="s">
        <v>548</v>
      </c>
      <c r="H897" t="s">
        <v>12</v>
      </c>
      <c r="I897" t="s">
        <v>13</v>
      </c>
      <c r="J897" t="s">
        <v>14</v>
      </c>
      <c r="K897">
        <v>19</v>
      </c>
    </row>
    <row r="898" spans="1:11" x14ac:dyDescent="0.25">
      <c r="A898" t="s">
        <v>188</v>
      </c>
      <c r="B898" t="s">
        <v>193</v>
      </c>
      <c r="C898" t="s">
        <v>194</v>
      </c>
      <c r="D898">
        <v>44</v>
      </c>
      <c r="E898" t="s">
        <v>548</v>
      </c>
      <c r="F898">
        <v>53</v>
      </c>
      <c r="G898" t="s">
        <v>548</v>
      </c>
      <c r="H898" t="s">
        <v>12</v>
      </c>
      <c r="I898" t="s">
        <v>13</v>
      </c>
      <c r="J898" t="s">
        <v>15</v>
      </c>
      <c r="K898">
        <v>17</v>
      </c>
    </row>
    <row r="899" spans="1:11" x14ac:dyDescent="0.25">
      <c r="A899" t="s">
        <v>188</v>
      </c>
      <c r="B899" t="s">
        <v>193</v>
      </c>
      <c r="C899" t="s">
        <v>194</v>
      </c>
      <c r="D899">
        <v>94</v>
      </c>
      <c r="E899" t="s">
        <v>44</v>
      </c>
      <c r="F899">
        <v>11</v>
      </c>
      <c r="G899" t="s">
        <v>44</v>
      </c>
      <c r="H899" t="s">
        <v>23</v>
      </c>
      <c r="I899" t="s">
        <v>24</v>
      </c>
      <c r="J899" t="s">
        <v>14</v>
      </c>
      <c r="K899">
        <v>28</v>
      </c>
    </row>
    <row r="900" spans="1:11" x14ac:dyDescent="0.25">
      <c r="A900" t="s">
        <v>188</v>
      </c>
      <c r="B900" t="s">
        <v>193</v>
      </c>
      <c r="C900" t="s">
        <v>194</v>
      </c>
      <c r="D900">
        <v>94</v>
      </c>
      <c r="E900" t="s">
        <v>44</v>
      </c>
      <c r="F900">
        <v>11</v>
      </c>
      <c r="G900" t="s">
        <v>44</v>
      </c>
      <c r="H900" t="s">
        <v>23</v>
      </c>
      <c r="I900" t="s">
        <v>24</v>
      </c>
      <c r="J900" t="s">
        <v>15</v>
      </c>
      <c r="K900">
        <v>26</v>
      </c>
    </row>
    <row r="901" spans="1:11" x14ac:dyDescent="0.25">
      <c r="A901" t="s">
        <v>188</v>
      </c>
      <c r="B901" t="s">
        <v>193</v>
      </c>
      <c r="C901" t="s">
        <v>194</v>
      </c>
      <c r="D901">
        <v>94</v>
      </c>
      <c r="E901" t="s">
        <v>44</v>
      </c>
      <c r="F901">
        <v>61</v>
      </c>
      <c r="G901" t="s">
        <v>44</v>
      </c>
      <c r="H901" t="s">
        <v>12</v>
      </c>
      <c r="I901" t="s">
        <v>13</v>
      </c>
      <c r="J901" t="s">
        <v>15</v>
      </c>
      <c r="K901">
        <v>1</v>
      </c>
    </row>
    <row r="902" spans="1:11" x14ac:dyDescent="0.25">
      <c r="A902" t="s">
        <v>188</v>
      </c>
      <c r="B902" t="s">
        <v>193</v>
      </c>
      <c r="C902" t="s">
        <v>194</v>
      </c>
      <c r="D902">
        <v>303</v>
      </c>
      <c r="E902" t="s">
        <v>195</v>
      </c>
      <c r="F902">
        <v>292</v>
      </c>
      <c r="G902" t="s">
        <v>547</v>
      </c>
      <c r="H902" t="s">
        <v>12</v>
      </c>
      <c r="I902" t="s">
        <v>13</v>
      </c>
      <c r="J902" t="s">
        <v>14</v>
      </c>
      <c r="K902">
        <v>42</v>
      </c>
    </row>
    <row r="903" spans="1:11" x14ac:dyDescent="0.25">
      <c r="A903" t="s">
        <v>188</v>
      </c>
      <c r="B903" t="s">
        <v>193</v>
      </c>
      <c r="C903" t="s">
        <v>194</v>
      </c>
      <c r="D903">
        <v>303</v>
      </c>
      <c r="E903" t="s">
        <v>195</v>
      </c>
      <c r="F903">
        <v>292</v>
      </c>
      <c r="G903" t="s">
        <v>547</v>
      </c>
      <c r="H903" t="s">
        <v>12</v>
      </c>
      <c r="I903" t="s">
        <v>13</v>
      </c>
      <c r="J903" t="s">
        <v>15</v>
      </c>
      <c r="K903">
        <v>46</v>
      </c>
    </row>
    <row r="904" spans="1:11" x14ac:dyDescent="0.25">
      <c r="A904" t="s">
        <v>188</v>
      </c>
      <c r="B904" t="s">
        <v>193</v>
      </c>
      <c r="C904" t="s">
        <v>194</v>
      </c>
      <c r="D904">
        <v>303</v>
      </c>
      <c r="E904" t="s">
        <v>195</v>
      </c>
      <c r="F904">
        <v>570</v>
      </c>
      <c r="G904" t="s">
        <v>195</v>
      </c>
      <c r="H904" t="s">
        <v>23</v>
      </c>
      <c r="I904" t="s">
        <v>24</v>
      </c>
      <c r="J904" t="s">
        <v>15</v>
      </c>
      <c r="K904">
        <v>1</v>
      </c>
    </row>
    <row r="905" spans="1:11" x14ac:dyDescent="0.25">
      <c r="A905" t="s">
        <v>188</v>
      </c>
      <c r="B905" t="s">
        <v>193</v>
      </c>
      <c r="C905" t="s">
        <v>194</v>
      </c>
      <c r="D905">
        <v>526</v>
      </c>
      <c r="E905" t="s">
        <v>671</v>
      </c>
      <c r="F905">
        <v>53</v>
      </c>
      <c r="G905" t="s">
        <v>671</v>
      </c>
      <c r="H905" t="s">
        <v>23</v>
      </c>
      <c r="I905" t="s">
        <v>351</v>
      </c>
      <c r="J905" t="s">
        <v>14</v>
      </c>
      <c r="K905">
        <v>1</v>
      </c>
    </row>
    <row r="906" spans="1:11" x14ac:dyDescent="0.25">
      <c r="A906" t="s">
        <v>188</v>
      </c>
      <c r="B906" t="s">
        <v>193</v>
      </c>
      <c r="C906" t="s">
        <v>194</v>
      </c>
      <c r="D906">
        <v>526</v>
      </c>
      <c r="E906" t="s">
        <v>671</v>
      </c>
      <c r="F906">
        <v>1606</v>
      </c>
      <c r="G906" t="s">
        <v>671</v>
      </c>
      <c r="H906" t="s">
        <v>23</v>
      </c>
      <c r="I906" t="s">
        <v>351</v>
      </c>
      <c r="J906" t="s">
        <v>14</v>
      </c>
      <c r="K906">
        <v>29</v>
      </c>
    </row>
    <row r="907" spans="1:11" x14ac:dyDescent="0.25">
      <c r="A907" t="s">
        <v>188</v>
      </c>
      <c r="B907" t="s">
        <v>193</v>
      </c>
      <c r="C907" t="s">
        <v>194</v>
      </c>
      <c r="D907">
        <v>526</v>
      </c>
      <c r="E907" t="s">
        <v>671</v>
      </c>
      <c r="F907">
        <v>1606</v>
      </c>
      <c r="G907" t="s">
        <v>671</v>
      </c>
      <c r="H907" t="s">
        <v>23</v>
      </c>
      <c r="I907" t="s">
        <v>351</v>
      </c>
      <c r="J907" t="s">
        <v>15</v>
      </c>
      <c r="K907">
        <v>29</v>
      </c>
    </row>
    <row r="908" spans="1:11" x14ac:dyDescent="0.25">
      <c r="A908" t="s">
        <v>188</v>
      </c>
      <c r="B908" t="s">
        <v>544</v>
      </c>
      <c r="C908" t="s">
        <v>549</v>
      </c>
      <c r="D908">
        <v>11</v>
      </c>
      <c r="E908" t="s">
        <v>550</v>
      </c>
      <c r="F908">
        <v>38</v>
      </c>
      <c r="G908" t="s">
        <v>551</v>
      </c>
      <c r="H908" t="s">
        <v>23</v>
      </c>
      <c r="I908" t="s">
        <v>24</v>
      </c>
      <c r="J908" t="s">
        <v>14</v>
      </c>
      <c r="K908">
        <v>14</v>
      </c>
    </row>
    <row r="909" spans="1:11" x14ac:dyDescent="0.25">
      <c r="A909" t="s">
        <v>188</v>
      </c>
      <c r="B909" t="s">
        <v>544</v>
      </c>
      <c r="C909" t="s">
        <v>549</v>
      </c>
      <c r="D909">
        <v>11</v>
      </c>
      <c r="E909" t="s">
        <v>550</v>
      </c>
      <c r="F909">
        <v>38</v>
      </c>
      <c r="G909" t="s">
        <v>551</v>
      </c>
      <c r="H909" t="s">
        <v>23</v>
      </c>
      <c r="I909" t="s">
        <v>24</v>
      </c>
      <c r="J909" t="s">
        <v>15</v>
      </c>
      <c r="K909">
        <v>15</v>
      </c>
    </row>
    <row r="910" spans="1:11" x14ac:dyDescent="0.25">
      <c r="A910" t="s">
        <v>188</v>
      </c>
      <c r="B910" t="s">
        <v>544</v>
      </c>
      <c r="C910" t="s">
        <v>549</v>
      </c>
      <c r="D910">
        <v>11</v>
      </c>
      <c r="E910" t="s">
        <v>550</v>
      </c>
      <c r="F910">
        <v>211</v>
      </c>
      <c r="G910" t="s">
        <v>552</v>
      </c>
      <c r="H910" t="s">
        <v>12</v>
      </c>
      <c r="I910" t="s">
        <v>13</v>
      </c>
      <c r="J910" t="s">
        <v>14</v>
      </c>
      <c r="K910">
        <v>13</v>
      </c>
    </row>
    <row r="911" spans="1:11" x14ac:dyDescent="0.25">
      <c r="A911" t="s">
        <v>188</v>
      </c>
      <c r="B911" t="s">
        <v>544</v>
      </c>
      <c r="C911" t="s">
        <v>549</v>
      </c>
      <c r="D911">
        <v>11</v>
      </c>
      <c r="E911" t="s">
        <v>550</v>
      </c>
      <c r="F911">
        <v>211</v>
      </c>
      <c r="G911" t="s">
        <v>552</v>
      </c>
      <c r="H911" t="s">
        <v>12</v>
      </c>
      <c r="I911" t="s">
        <v>13</v>
      </c>
      <c r="J911" t="s">
        <v>15</v>
      </c>
      <c r="K911">
        <v>17</v>
      </c>
    </row>
    <row r="912" spans="1:11" x14ac:dyDescent="0.25">
      <c r="A912" t="s">
        <v>188</v>
      </c>
      <c r="B912" t="s">
        <v>544</v>
      </c>
      <c r="C912" t="s">
        <v>549</v>
      </c>
      <c r="D912">
        <v>11</v>
      </c>
      <c r="E912" t="s">
        <v>550</v>
      </c>
      <c r="F912">
        <v>212</v>
      </c>
      <c r="G912" t="s">
        <v>553</v>
      </c>
      <c r="H912" t="s">
        <v>12</v>
      </c>
      <c r="I912" t="s">
        <v>13</v>
      </c>
      <c r="J912" t="s">
        <v>14</v>
      </c>
      <c r="K912">
        <v>26</v>
      </c>
    </row>
    <row r="913" spans="1:11" x14ac:dyDescent="0.25">
      <c r="A913" t="s">
        <v>188</v>
      </c>
      <c r="B913" t="s">
        <v>544</v>
      </c>
      <c r="C913" t="s">
        <v>549</v>
      </c>
      <c r="D913">
        <v>11</v>
      </c>
      <c r="E913" t="s">
        <v>550</v>
      </c>
      <c r="F913">
        <v>212</v>
      </c>
      <c r="G913" t="s">
        <v>553</v>
      </c>
      <c r="H913" t="s">
        <v>12</v>
      </c>
      <c r="I913" t="s">
        <v>13</v>
      </c>
      <c r="J913" t="s">
        <v>15</v>
      </c>
      <c r="K913">
        <v>16</v>
      </c>
    </row>
    <row r="914" spans="1:11" x14ac:dyDescent="0.25">
      <c r="A914" t="s">
        <v>188</v>
      </c>
      <c r="B914" t="s">
        <v>544</v>
      </c>
      <c r="C914" t="s">
        <v>672</v>
      </c>
      <c r="D914">
        <v>934</v>
      </c>
      <c r="E914" t="s">
        <v>672</v>
      </c>
      <c r="F914">
        <v>679</v>
      </c>
      <c r="G914" t="s">
        <v>673</v>
      </c>
      <c r="H914" t="s">
        <v>12</v>
      </c>
      <c r="I914" t="s">
        <v>47</v>
      </c>
      <c r="J914" t="s">
        <v>15</v>
      </c>
      <c r="K914">
        <v>1</v>
      </c>
    </row>
    <row r="915" spans="1:11" x14ac:dyDescent="0.25">
      <c r="A915" t="s">
        <v>188</v>
      </c>
      <c r="B915" t="s">
        <v>544</v>
      </c>
      <c r="C915" t="s">
        <v>672</v>
      </c>
      <c r="D915">
        <v>934</v>
      </c>
      <c r="E915" t="s">
        <v>672</v>
      </c>
      <c r="F915">
        <v>682</v>
      </c>
      <c r="G915" t="s">
        <v>674</v>
      </c>
      <c r="H915" t="s">
        <v>12</v>
      </c>
      <c r="I915" t="s">
        <v>47</v>
      </c>
      <c r="J915" t="s">
        <v>15</v>
      </c>
      <c r="K915">
        <v>1</v>
      </c>
    </row>
    <row r="916" spans="1:11" x14ac:dyDescent="0.25">
      <c r="A916" t="s">
        <v>188</v>
      </c>
      <c r="B916" t="s">
        <v>544</v>
      </c>
      <c r="C916" t="s">
        <v>554</v>
      </c>
      <c r="D916">
        <v>674</v>
      </c>
      <c r="E916" t="s">
        <v>675</v>
      </c>
      <c r="F916">
        <v>674</v>
      </c>
      <c r="G916" t="s">
        <v>676</v>
      </c>
      <c r="H916" t="s">
        <v>12</v>
      </c>
      <c r="I916" t="s">
        <v>47</v>
      </c>
      <c r="J916" t="s">
        <v>14</v>
      </c>
      <c r="K916">
        <v>1</v>
      </c>
    </row>
    <row r="917" spans="1:11" x14ac:dyDescent="0.25">
      <c r="A917" t="s">
        <v>188</v>
      </c>
      <c r="B917" t="s">
        <v>196</v>
      </c>
      <c r="C917" t="s">
        <v>197</v>
      </c>
      <c r="D917">
        <v>807</v>
      </c>
      <c r="E917" t="s">
        <v>198</v>
      </c>
      <c r="F917">
        <v>138</v>
      </c>
      <c r="G917" t="s">
        <v>197</v>
      </c>
      <c r="H917" t="s">
        <v>23</v>
      </c>
      <c r="I917" t="s">
        <v>68</v>
      </c>
      <c r="J917" t="s">
        <v>14</v>
      </c>
      <c r="K917">
        <v>19</v>
      </c>
    </row>
    <row r="918" spans="1:11" x14ac:dyDescent="0.25">
      <c r="A918" t="s">
        <v>188</v>
      </c>
      <c r="B918" t="s">
        <v>196</v>
      </c>
      <c r="C918" t="s">
        <v>197</v>
      </c>
      <c r="D918">
        <v>807</v>
      </c>
      <c r="E918" t="s">
        <v>198</v>
      </c>
      <c r="F918">
        <v>138</v>
      </c>
      <c r="G918" t="s">
        <v>197</v>
      </c>
      <c r="H918" t="s">
        <v>23</v>
      </c>
      <c r="I918" t="s">
        <v>68</v>
      </c>
      <c r="J918" t="s">
        <v>15</v>
      </c>
      <c r="K918">
        <v>16</v>
      </c>
    </row>
    <row r="919" spans="1:11" x14ac:dyDescent="0.25">
      <c r="A919" t="s">
        <v>188</v>
      </c>
      <c r="B919" t="s">
        <v>196</v>
      </c>
      <c r="C919" t="s">
        <v>197</v>
      </c>
      <c r="D919">
        <v>807</v>
      </c>
      <c r="E919" t="s">
        <v>198</v>
      </c>
      <c r="F919">
        <v>761</v>
      </c>
      <c r="G919" t="s">
        <v>197</v>
      </c>
      <c r="H919" t="s">
        <v>12</v>
      </c>
      <c r="I919" t="s">
        <v>13</v>
      </c>
      <c r="J919" t="s">
        <v>14</v>
      </c>
      <c r="K919">
        <v>24</v>
      </c>
    </row>
    <row r="920" spans="1:11" x14ac:dyDescent="0.25">
      <c r="A920" t="s">
        <v>188</v>
      </c>
      <c r="B920" t="s">
        <v>196</v>
      </c>
      <c r="C920" t="s">
        <v>197</v>
      </c>
      <c r="D920">
        <v>807</v>
      </c>
      <c r="E920" t="s">
        <v>198</v>
      </c>
      <c r="F920">
        <v>761</v>
      </c>
      <c r="G920" t="s">
        <v>197</v>
      </c>
      <c r="H920" t="s">
        <v>12</v>
      </c>
      <c r="I920" t="s">
        <v>13</v>
      </c>
      <c r="J920" t="s">
        <v>15</v>
      </c>
      <c r="K920">
        <v>20</v>
      </c>
    </row>
    <row r="921" spans="1:11" x14ac:dyDescent="0.25">
      <c r="A921" t="s">
        <v>188</v>
      </c>
      <c r="B921" t="s">
        <v>196</v>
      </c>
      <c r="C921" t="s">
        <v>199</v>
      </c>
      <c r="D921">
        <v>26</v>
      </c>
      <c r="E921" t="s">
        <v>199</v>
      </c>
      <c r="F921">
        <v>699</v>
      </c>
      <c r="G921" t="s">
        <v>199</v>
      </c>
      <c r="H921" t="s">
        <v>12</v>
      </c>
      <c r="I921" t="s">
        <v>13</v>
      </c>
      <c r="J921" t="s">
        <v>14</v>
      </c>
      <c r="K921">
        <v>38</v>
      </c>
    </row>
    <row r="922" spans="1:11" x14ac:dyDescent="0.25">
      <c r="A922" t="s">
        <v>188</v>
      </c>
      <c r="B922" t="s">
        <v>196</v>
      </c>
      <c r="C922" t="s">
        <v>199</v>
      </c>
      <c r="D922">
        <v>26</v>
      </c>
      <c r="E922" t="s">
        <v>199</v>
      </c>
      <c r="F922">
        <v>699</v>
      </c>
      <c r="G922" t="s">
        <v>199</v>
      </c>
      <c r="H922" t="s">
        <v>12</v>
      </c>
      <c r="I922" t="s">
        <v>13</v>
      </c>
      <c r="J922" t="s">
        <v>15</v>
      </c>
      <c r="K922">
        <v>29</v>
      </c>
    </row>
    <row r="923" spans="1:11" x14ac:dyDescent="0.25">
      <c r="A923" t="s">
        <v>188</v>
      </c>
      <c r="B923" t="s">
        <v>196</v>
      </c>
      <c r="C923" t="s">
        <v>199</v>
      </c>
      <c r="D923">
        <v>26</v>
      </c>
      <c r="E923" t="s">
        <v>199</v>
      </c>
      <c r="F923">
        <v>700</v>
      </c>
      <c r="G923" t="s">
        <v>200</v>
      </c>
      <c r="H923" t="s">
        <v>12</v>
      </c>
      <c r="I923" t="s">
        <v>13</v>
      </c>
      <c r="J923" t="s">
        <v>14</v>
      </c>
      <c r="K923">
        <v>11</v>
      </c>
    </row>
    <row r="924" spans="1:11" x14ac:dyDescent="0.25">
      <c r="A924" t="s">
        <v>188</v>
      </c>
      <c r="B924" t="s">
        <v>196</v>
      </c>
      <c r="C924" t="s">
        <v>199</v>
      </c>
      <c r="D924">
        <v>26</v>
      </c>
      <c r="E924" t="s">
        <v>199</v>
      </c>
      <c r="F924">
        <v>700</v>
      </c>
      <c r="G924" t="s">
        <v>200</v>
      </c>
      <c r="H924" t="s">
        <v>12</v>
      </c>
      <c r="I924" t="s">
        <v>13</v>
      </c>
      <c r="J924" t="s">
        <v>15</v>
      </c>
      <c r="K924">
        <v>12</v>
      </c>
    </row>
    <row r="925" spans="1:11" x14ac:dyDescent="0.25">
      <c r="A925" t="s">
        <v>188</v>
      </c>
      <c r="B925" t="s">
        <v>196</v>
      </c>
      <c r="C925" t="s">
        <v>289</v>
      </c>
      <c r="D925">
        <v>37</v>
      </c>
      <c r="E925" t="s">
        <v>291</v>
      </c>
      <c r="F925">
        <v>9</v>
      </c>
      <c r="G925" t="s">
        <v>291</v>
      </c>
      <c r="H925" t="s">
        <v>23</v>
      </c>
      <c r="I925" t="s">
        <v>24</v>
      </c>
      <c r="J925" t="s">
        <v>14</v>
      </c>
      <c r="K925">
        <v>29</v>
      </c>
    </row>
    <row r="926" spans="1:11" x14ac:dyDescent="0.25">
      <c r="A926" t="s">
        <v>188</v>
      </c>
      <c r="B926" t="s">
        <v>196</v>
      </c>
      <c r="C926" t="s">
        <v>289</v>
      </c>
      <c r="D926">
        <v>37</v>
      </c>
      <c r="E926" t="s">
        <v>291</v>
      </c>
      <c r="F926">
        <v>9</v>
      </c>
      <c r="G926" t="s">
        <v>291</v>
      </c>
      <c r="H926" t="s">
        <v>23</v>
      </c>
      <c r="I926" t="s">
        <v>24</v>
      </c>
      <c r="J926" t="s">
        <v>15</v>
      </c>
      <c r="K926">
        <v>26</v>
      </c>
    </row>
    <row r="927" spans="1:11" x14ac:dyDescent="0.25">
      <c r="A927" t="s">
        <v>188</v>
      </c>
      <c r="B927" t="s">
        <v>196</v>
      </c>
      <c r="C927" t="s">
        <v>289</v>
      </c>
      <c r="D927">
        <v>37</v>
      </c>
      <c r="E927" t="s">
        <v>291</v>
      </c>
      <c r="F927">
        <v>196</v>
      </c>
      <c r="G927" t="s">
        <v>291</v>
      </c>
      <c r="H927" t="s">
        <v>12</v>
      </c>
      <c r="I927" t="s">
        <v>13</v>
      </c>
      <c r="J927" t="s">
        <v>15</v>
      </c>
      <c r="K927">
        <v>1</v>
      </c>
    </row>
    <row r="928" spans="1:11" x14ac:dyDescent="0.25">
      <c r="A928" t="s">
        <v>188</v>
      </c>
      <c r="B928" t="s">
        <v>196</v>
      </c>
      <c r="C928" t="s">
        <v>289</v>
      </c>
      <c r="D928">
        <v>37</v>
      </c>
      <c r="E928" t="s">
        <v>291</v>
      </c>
      <c r="F928">
        <v>197</v>
      </c>
      <c r="G928" t="s">
        <v>168</v>
      </c>
      <c r="H928" t="s">
        <v>12</v>
      </c>
      <c r="I928" t="s">
        <v>13</v>
      </c>
      <c r="J928" t="s">
        <v>14</v>
      </c>
      <c r="K928">
        <v>1</v>
      </c>
    </row>
    <row r="929" spans="1:11" x14ac:dyDescent="0.25">
      <c r="A929" t="s">
        <v>188</v>
      </c>
      <c r="B929" t="s">
        <v>196</v>
      </c>
      <c r="C929" t="s">
        <v>289</v>
      </c>
      <c r="D929">
        <v>37</v>
      </c>
      <c r="E929" t="s">
        <v>291</v>
      </c>
      <c r="F929">
        <v>272</v>
      </c>
      <c r="G929" t="s">
        <v>26</v>
      </c>
      <c r="H929" t="s">
        <v>12</v>
      </c>
      <c r="I929" t="s">
        <v>13</v>
      </c>
      <c r="J929" t="s">
        <v>14</v>
      </c>
      <c r="K929">
        <v>1</v>
      </c>
    </row>
    <row r="930" spans="1:11" x14ac:dyDescent="0.25">
      <c r="A930" t="s">
        <v>188</v>
      </c>
      <c r="B930" t="s">
        <v>196</v>
      </c>
      <c r="C930" t="s">
        <v>289</v>
      </c>
      <c r="D930">
        <v>37</v>
      </c>
      <c r="E930" t="s">
        <v>291</v>
      </c>
      <c r="F930">
        <v>272</v>
      </c>
      <c r="G930" t="s">
        <v>26</v>
      </c>
      <c r="H930" t="s">
        <v>12</v>
      </c>
      <c r="I930" t="s">
        <v>13</v>
      </c>
      <c r="J930" t="s">
        <v>15</v>
      </c>
      <c r="K930">
        <v>2</v>
      </c>
    </row>
    <row r="931" spans="1:11" x14ac:dyDescent="0.25">
      <c r="A931" t="s">
        <v>188</v>
      </c>
      <c r="B931" t="s">
        <v>196</v>
      </c>
      <c r="C931" t="s">
        <v>289</v>
      </c>
      <c r="D931">
        <v>310</v>
      </c>
      <c r="E931" t="s">
        <v>290</v>
      </c>
      <c r="F931">
        <v>1203</v>
      </c>
      <c r="G931" t="s">
        <v>290</v>
      </c>
      <c r="H931" t="s">
        <v>12</v>
      </c>
      <c r="I931" t="s">
        <v>13</v>
      </c>
      <c r="J931" t="s">
        <v>14</v>
      </c>
      <c r="K931">
        <v>9</v>
      </c>
    </row>
    <row r="932" spans="1:11" x14ac:dyDescent="0.25">
      <c r="A932" t="s">
        <v>188</v>
      </c>
      <c r="B932" t="s">
        <v>196</v>
      </c>
      <c r="C932" t="s">
        <v>289</v>
      </c>
      <c r="D932">
        <v>310</v>
      </c>
      <c r="E932" t="s">
        <v>290</v>
      </c>
      <c r="F932">
        <v>1203</v>
      </c>
      <c r="G932" t="s">
        <v>290</v>
      </c>
      <c r="H932" t="s">
        <v>12</v>
      </c>
      <c r="I932" t="s">
        <v>13</v>
      </c>
      <c r="J932" t="s">
        <v>15</v>
      </c>
      <c r="K932">
        <v>3</v>
      </c>
    </row>
    <row r="933" spans="1:11" x14ac:dyDescent="0.25">
      <c r="A933" t="s">
        <v>188</v>
      </c>
      <c r="B933" t="s">
        <v>196</v>
      </c>
      <c r="C933" t="s">
        <v>289</v>
      </c>
      <c r="D933">
        <v>518</v>
      </c>
      <c r="E933" t="s">
        <v>626</v>
      </c>
      <c r="F933">
        <v>1598</v>
      </c>
      <c r="G933" t="s">
        <v>626</v>
      </c>
      <c r="H933" t="s">
        <v>23</v>
      </c>
      <c r="I933" t="s">
        <v>351</v>
      </c>
      <c r="J933" t="s">
        <v>14</v>
      </c>
      <c r="K933">
        <v>5</v>
      </c>
    </row>
    <row r="934" spans="1:11" x14ac:dyDescent="0.25">
      <c r="A934" t="s">
        <v>188</v>
      </c>
      <c r="B934" t="s">
        <v>196</v>
      </c>
      <c r="C934" t="s">
        <v>289</v>
      </c>
      <c r="D934">
        <v>518</v>
      </c>
      <c r="E934" t="s">
        <v>626</v>
      </c>
      <c r="F934">
        <v>1598</v>
      </c>
      <c r="G934" t="s">
        <v>626</v>
      </c>
      <c r="H934" t="s">
        <v>23</v>
      </c>
      <c r="I934" t="s">
        <v>351</v>
      </c>
      <c r="J934" t="s">
        <v>15</v>
      </c>
      <c r="K934">
        <v>5</v>
      </c>
    </row>
    <row r="935" spans="1:11" x14ac:dyDescent="0.25">
      <c r="A935" t="s">
        <v>188</v>
      </c>
      <c r="B935" t="s">
        <v>196</v>
      </c>
      <c r="C935" t="s">
        <v>289</v>
      </c>
      <c r="D935">
        <v>542</v>
      </c>
      <c r="E935" t="s">
        <v>555</v>
      </c>
      <c r="F935">
        <v>1622</v>
      </c>
      <c r="G935" t="s">
        <v>556</v>
      </c>
      <c r="H935" t="s">
        <v>23</v>
      </c>
      <c r="I935" t="s">
        <v>351</v>
      </c>
      <c r="J935" t="s">
        <v>14</v>
      </c>
      <c r="K935">
        <v>13</v>
      </c>
    </row>
    <row r="936" spans="1:11" x14ac:dyDescent="0.25">
      <c r="A936" t="s">
        <v>188</v>
      </c>
      <c r="B936" t="s">
        <v>196</v>
      </c>
      <c r="C936" t="s">
        <v>289</v>
      </c>
      <c r="D936">
        <v>542</v>
      </c>
      <c r="E936" t="s">
        <v>555</v>
      </c>
      <c r="F936">
        <v>1622</v>
      </c>
      <c r="G936" t="s">
        <v>556</v>
      </c>
      <c r="H936" t="s">
        <v>23</v>
      </c>
      <c r="I936" t="s">
        <v>351</v>
      </c>
      <c r="J936" t="s">
        <v>15</v>
      </c>
      <c r="K936">
        <v>10</v>
      </c>
    </row>
    <row r="937" spans="1:11" x14ac:dyDescent="0.25">
      <c r="A937" t="s">
        <v>188</v>
      </c>
      <c r="B937" t="s">
        <v>557</v>
      </c>
      <c r="C937" t="s">
        <v>558</v>
      </c>
      <c r="D937">
        <v>50</v>
      </c>
      <c r="E937" t="s">
        <v>560</v>
      </c>
      <c r="F937">
        <v>16</v>
      </c>
      <c r="G937" t="s">
        <v>560</v>
      </c>
      <c r="H937" t="s">
        <v>23</v>
      </c>
      <c r="I937" t="s">
        <v>24</v>
      </c>
      <c r="J937" t="s">
        <v>14</v>
      </c>
      <c r="K937">
        <v>1</v>
      </c>
    </row>
    <row r="938" spans="1:11" x14ac:dyDescent="0.25">
      <c r="A938" t="s">
        <v>188</v>
      </c>
      <c r="B938" t="s">
        <v>557</v>
      </c>
      <c r="C938" t="s">
        <v>558</v>
      </c>
      <c r="D938">
        <v>50</v>
      </c>
      <c r="E938" t="s">
        <v>560</v>
      </c>
      <c r="F938">
        <v>191</v>
      </c>
      <c r="G938" t="s">
        <v>561</v>
      </c>
      <c r="H938" t="s">
        <v>12</v>
      </c>
      <c r="I938" t="s">
        <v>13</v>
      </c>
      <c r="J938" t="s">
        <v>14</v>
      </c>
      <c r="K938">
        <v>27</v>
      </c>
    </row>
    <row r="939" spans="1:11" x14ac:dyDescent="0.25">
      <c r="A939" t="s">
        <v>188</v>
      </c>
      <c r="B939" t="s">
        <v>557</v>
      </c>
      <c r="C939" t="s">
        <v>558</v>
      </c>
      <c r="D939">
        <v>50</v>
      </c>
      <c r="E939" t="s">
        <v>560</v>
      </c>
      <c r="F939">
        <v>191</v>
      </c>
      <c r="G939" t="s">
        <v>561</v>
      </c>
      <c r="H939" t="s">
        <v>12</v>
      </c>
      <c r="I939" t="s">
        <v>13</v>
      </c>
      <c r="J939" t="s">
        <v>15</v>
      </c>
      <c r="K939">
        <v>28</v>
      </c>
    </row>
    <row r="940" spans="1:11" x14ac:dyDescent="0.25">
      <c r="A940" t="s">
        <v>188</v>
      </c>
      <c r="B940" t="s">
        <v>557</v>
      </c>
      <c r="C940" t="s">
        <v>558</v>
      </c>
      <c r="D940">
        <v>50</v>
      </c>
      <c r="E940" t="s">
        <v>560</v>
      </c>
      <c r="F940">
        <v>221</v>
      </c>
      <c r="G940" t="s">
        <v>562</v>
      </c>
      <c r="H940" t="s">
        <v>12</v>
      </c>
      <c r="I940" t="s">
        <v>13</v>
      </c>
      <c r="J940">
        <v>1</v>
      </c>
      <c r="K940">
        <v>1</v>
      </c>
    </row>
    <row r="941" spans="1:11" x14ac:dyDescent="0.25">
      <c r="A941" t="s">
        <v>188</v>
      </c>
      <c r="B941" t="s">
        <v>557</v>
      </c>
      <c r="C941" t="s">
        <v>558</v>
      </c>
      <c r="D941">
        <v>50</v>
      </c>
      <c r="E941" t="s">
        <v>560</v>
      </c>
      <c r="F941">
        <v>221</v>
      </c>
      <c r="G941" t="s">
        <v>562</v>
      </c>
      <c r="H941" t="s">
        <v>12</v>
      </c>
      <c r="I941" t="s">
        <v>13</v>
      </c>
      <c r="J941" t="s">
        <v>14</v>
      </c>
      <c r="K941">
        <v>39</v>
      </c>
    </row>
    <row r="942" spans="1:11" x14ac:dyDescent="0.25">
      <c r="A942" t="s">
        <v>188</v>
      </c>
      <c r="B942" t="s">
        <v>557</v>
      </c>
      <c r="C942" t="s">
        <v>558</v>
      </c>
      <c r="D942">
        <v>50</v>
      </c>
      <c r="E942" t="s">
        <v>560</v>
      </c>
      <c r="F942">
        <v>221</v>
      </c>
      <c r="G942" t="s">
        <v>562</v>
      </c>
      <c r="H942" t="s">
        <v>12</v>
      </c>
      <c r="I942" t="s">
        <v>13</v>
      </c>
      <c r="J942" t="s">
        <v>15</v>
      </c>
      <c r="K942">
        <v>30</v>
      </c>
    </row>
    <row r="943" spans="1:11" x14ac:dyDescent="0.25">
      <c r="A943" t="s">
        <v>188</v>
      </c>
      <c r="B943" t="s">
        <v>557</v>
      </c>
      <c r="C943" t="s">
        <v>558</v>
      </c>
      <c r="D943">
        <v>523</v>
      </c>
      <c r="E943" t="s">
        <v>559</v>
      </c>
      <c r="F943">
        <v>1603</v>
      </c>
      <c r="G943" t="s">
        <v>559</v>
      </c>
      <c r="H943" t="s">
        <v>23</v>
      </c>
      <c r="I943" t="s">
        <v>351</v>
      </c>
      <c r="J943" t="s">
        <v>14</v>
      </c>
      <c r="K943">
        <v>24</v>
      </c>
    </row>
    <row r="944" spans="1:11" x14ac:dyDescent="0.25">
      <c r="A944" t="s">
        <v>188</v>
      </c>
      <c r="B944" t="s">
        <v>557</v>
      </c>
      <c r="C944" t="s">
        <v>558</v>
      </c>
      <c r="D944">
        <v>523</v>
      </c>
      <c r="E944" t="s">
        <v>559</v>
      </c>
      <c r="F944">
        <v>1603</v>
      </c>
      <c r="G944" t="s">
        <v>559</v>
      </c>
      <c r="H944" t="s">
        <v>23</v>
      </c>
      <c r="I944" t="s">
        <v>351</v>
      </c>
      <c r="J944" t="s">
        <v>15</v>
      </c>
      <c r="K944">
        <v>23</v>
      </c>
    </row>
    <row r="945" spans="1:11" x14ac:dyDescent="0.25">
      <c r="A945" t="s">
        <v>188</v>
      </c>
      <c r="B945" t="s">
        <v>201</v>
      </c>
      <c r="C945" t="s">
        <v>201</v>
      </c>
      <c r="D945">
        <v>38</v>
      </c>
      <c r="E945" t="s">
        <v>202</v>
      </c>
      <c r="F945">
        <v>274</v>
      </c>
      <c r="G945" t="s">
        <v>303</v>
      </c>
      <c r="H945" t="s">
        <v>12</v>
      </c>
      <c r="I945" t="s">
        <v>13</v>
      </c>
      <c r="J945" t="s">
        <v>14</v>
      </c>
      <c r="K945">
        <v>23</v>
      </c>
    </row>
    <row r="946" spans="1:11" x14ac:dyDescent="0.25">
      <c r="A946" t="s">
        <v>188</v>
      </c>
      <c r="B946" t="s">
        <v>201</v>
      </c>
      <c r="C946" t="s">
        <v>201</v>
      </c>
      <c r="D946">
        <v>38</v>
      </c>
      <c r="E946" t="s">
        <v>202</v>
      </c>
      <c r="F946">
        <v>274</v>
      </c>
      <c r="G946" t="s">
        <v>303</v>
      </c>
      <c r="H946" t="s">
        <v>12</v>
      </c>
      <c r="I946" t="s">
        <v>13</v>
      </c>
      <c r="J946" t="s">
        <v>15</v>
      </c>
      <c r="K946">
        <v>28</v>
      </c>
    </row>
    <row r="947" spans="1:11" x14ac:dyDescent="0.25">
      <c r="A947" t="s">
        <v>188</v>
      </c>
      <c r="B947" t="s">
        <v>201</v>
      </c>
      <c r="C947" t="s">
        <v>203</v>
      </c>
      <c r="D947">
        <v>844</v>
      </c>
      <c r="E947" t="s">
        <v>204</v>
      </c>
      <c r="F947">
        <v>147</v>
      </c>
      <c r="G947" t="s">
        <v>203</v>
      </c>
      <c r="H947" t="s">
        <v>23</v>
      </c>
      <c r="I947" t="s">
        <v>68</v>
      </c>
      <c r="J947" t="s">
        <v>14</v>
      </c>
      <c r="K947">
        <v>23</v>
      </c>
    </row>
    <row r="948" spans="1:11" x14ac:dyDescent="0.25">
      <c r="A948" t="s">
        <v>188</v>
      </c>
      <c r="B948" t="s">
        <v>201</v>
      </c>
      <c r="C948" t="s">
        <v>203</v>
      </c>
      <c r="D948">
        <v>844</v>
      </c>
      <c r="E948" t="s">
        <v>204</v>
      </c>
      <c r="F948">
        <v>147</v>
      </c>
      <c r="G948" t="s">
        <v>203</v>
      </c>
      <c r="H948" t="s">
        <v>23</v>
      </c>
      <c r="I948" t="s">
        <v>68</v>
      </c>
      <c r="J948" t="s">
        <v>15</v>
      </c>
      <c r="K948">
        <v>30</v>
      </c>
    </row>
    <row r="949" spans="1:11" x14ac:dyDescent="0.25">
      <c r="A949" t="s">
        <v>188</v>
      </c>
      <c r="B949" t="s">
        <v>201</v>
      </c>
      <c r="C949" t="s">
        <v>203</v>
      </c>
      <c r="D949">
        <v>844</v>
      </c>
      <c r="E949" t="s">
        <v>204</v>
      </c>
      <c r="F949">
        <v>758</v>
      </c>
      <c r="G949" t="s">
        <v>292</v>
      </c>
      <c r="H949" t="s">
        <v>12</v>
      </c>
      <c r="I949" t="s">
        <v>13</v>
      </c>
      <c r="J949" t="s">
        <v>14</v>
      </c>
      <c r="K949">
        <v>18</v>
      </c>
    </row>
    <row r="950" spans="1:11" x14ac:dyDescent="0.25">
      <c r="A950" t="s">
        <v>188</v>
      </c>
      <c r="B950" t="s">
        <v>201</v>
      </c>
      <c r="C950" t="s">
        <v>203</v>
      </c>
      <c r="D950">
        <v>844</v>
      </c>
      <c r="E950" t="s">
        <v>204</v>
      </c>
      <c r="F950">
        <v>758</v>
      </c>
      <c r="G950" t="s">
        <v>292</v>
      </c>
      <c r="H950" t="s">
        <v>12</v>
      </c>
      <c r="I950" t="s">
        <v>13</v>
      </c>
      <c r="J950" t="s">
        <v>15</v>
      </c>
      <c r="K950">
        <v>20</v>
      </c>
    </row>
    <row r="951" spans="1:11" x14ac:dyDescent="0.25">
      <c r="A951" t="s">
        <v>188</v>
      </c>
      <c r="B951" t="s">
        <v>201</v>
      </c>
      <c r="C951" t="s">
        <v>203</v>
      </c>
      <c r="D951">
        <v>844</v>
      </c>
      <c r="E951" t="s">
        <v>204</v>
      </c>
      <c r="F951">
        <v>758</v>
      </c>
      <c r="G951" t="s">
        <v>292</v>
      </c>
      <c r="H951" t="s">
        <v>12</v>
      </c>
      <c r="I951" t="s">
        <v>13</v>
      </c>
      <c r="J951" t="s">
        <v>15</v>
      </c>
      <c r="K951">
        <v>1</v>
      </c>
    </row>
    <row r="952" spans="1:11" x14ac:dyDescent="0.25">
      <c r="A952" t="s">
        <v>188</v>
      </c>
      <c r="B952" t="s">
        <v>205</v>
      </c>
      <c r="C952" t="s">
        <v>206</v>
      </c>
      <c r="D952">
        <v>810</v>
      </c>
      <c r="E952" t="s">
        <v>207</v>
      </c>
      <c r="F952">
        <v>139</v>
      </c>
      <c r="G952" t="s">
        <v>206</v>
      </c>
      <c r="H952" t="s">
        <v>23</v>
      </c>
      <c r="I952" t="s">
        <v>68</v>
      </c>
      <c r="J952" t="s">
        <v>15</v>
      </c>
      <c r="K952">
        <v>1</v>
      </c>
    </row>
    <row r="953" spans="1:11" x14ac:dyDescent="0.25">
      <c r="A953" t="s">
        <v>188</v>
      </c>
      <c r="B953" t="s">
        <v>205</v>
      </c>
      <c r="C953" t="s">
        <v>208</v>
      </c>
      <c r="D953">
        <v>40</v>
      </c>
      <c r="E953" t="s">
        <v>209</v>
      </c>
      <c r="F953">
        <v>1219</v>
      </c>
      <c r="G953" t="s">
        <v>312</v>
      </c>
      <c r="H953" t="s">
        <v>12</v>
      </c>
      <c r="I953" t="s">
        <v>13</v>
      </c>
      <c r="J953" t="s">
        <v>14</v>
      </c>
      <c r="K953">
        <v>32</v>
      </c>
    </row>
    <row r="954" spans="1:11" x14ac:dyDescent="0.25">
      <c r="A954" t="s">
        <v>188</v>
      </c>
      <c r="B954" t="s">
        <v>205</v>
      </c>
      <c r="C954" t="s">
        <v>208</v>
      </c>
      <c r="D954">
        <v>40</v>
      </c>
      <c r="E954" t="s">
        <v>209</v>
      </c>
      <c r="F954">
        <v>1219</v>
      </c>
      <c r="G954" t="s">
        <v>312</v>
      </c>
      <c r="H954" t="s">
        <v>12</v>
      </c>
      <c r="I954" t="s">
        <v>13</v>
      </c>
      <c r="J954" t="s">
        <v>15</v>
      </c>
      <c r="K954">
        <v>40</v>
      </c>
    </row>
    <row r="955" spans="1:11" x14ac:dyDescent="0.25">
      <c r="A955" t="s">
        <v>188</v>
      </c>
      <c r="B955" t="s">
        <v>205</v>
      </c>
      <c r="C955" t="s">
        <v>208</v>
      </c>
      <c r="D955">
        <v>40</v>
      </c>
      <c r="E955" t="s">
        <v>209</v>
      </c>
      <c r="F955">
        <v>1220</v>
      </c>
      <c r="G955" t="s">
        <v>210</v>
      </c>
      <c r="H955" t="s">
        <v>12</v>
      </c>
      <c r="I955" t="s">
        <v>13</v>
      </c>
      <c r="J955" t="s">
        <v>14</v>
      </c>
      <c r="K955">
        <v>40</v>
      </c>
    </row>
    <row r="956" spans="1:11" x14ac:dyDescent="0.25">
      <c r="A956" t="s">
        <v>188</v>
      </c>
      <c r="B956" t="s">
        <v>205</v>
      </c>
      <c r="C956" t="s">
        <v>208</v>
      </c>
      <c r="D956">
        <v>40</v>
      </c>
      <c r="E956" t="s">
        <v>209</v>
      </c>
      <c r="F956">
        <v>1220</v>
      </c>
      <c r="G956" t="s">
        <v>210</v>
      </c>
      <c r="H956" t="s">
        <v>12</v>
      </c>
      <c r="I956" t="s">
        <v>13</v>
      </c>
      <c r="J956" t="s">
        <v>15</v>
      </c>
      <c r="K956">
        <v>37</v>
      </c>
    </row>
    <row r="957" spans="1:11" x14ac:dyDescent="0.25">
      <c r="A957" t="s">
        <v>211</v>
      </c>
      <c r="B957" t="s">
        <v>212</v>
      </c>
      <c r="C957" t="s">
        <v>212</v>
      </c>
      <c r="D957">
        <v>42</v>
      </c>
      <c r="E957" t="s">
        <v>226</v>
      </c>
      <c r="F957">
        <v>163</v>
      </c>
      <c r="G957" t="s">
        <v>568</v>
      </c>
      <c r="H957" t="s">
        <v>12</v>
      </c>
      <c r="I957" t="s">
        <v>41</v>
      </c>
      <c r="J957" t="s">
        <v>14</v>
      </c>
      <c r="K957">
        <v>1</v>
      </c>
    </row>
    <row r="958" spans="1:11" x14ac:dyDescent="0.25">
      <c r="A958" t="s">
        <v>211</v>
      </c>
      <c r="B958" t="s">
        <v>212</v>
      </c>
      <c r="C958" t="s">
        <v>212</v>
      </c>
      <c r="D958">
        <v>42</v>
      </c>
      <c r="E958" t="s">
        <v>226</v>
      </c>
      <c r="F958">
        <v>163</v>
      </c>
      <c r="G958" t="s">
        <v>568</v>
      </c>
      <c r="H958" t="s">
        <v>12</v>
      </c>
      <c r="I958" t="s">
        <v>41</v>
      </c>
      <c r="J958" t="s">
        <v>15</v>
      </c>
      <c r="K958">
        <v>1</v>
      </c>
    </row>
    <row r="959" spans="1:11" x14ac:dyDescent="0.25">
      <c r="A959" t="s">
        <v>211</v>
      </c>
      <c r="B959" t="s">
        <v>212</v>
      </c>
      <c r="C959" t="s">
        <v>212</v>
      </c>
      <c r="D959">
        <v>42</v>
      </c>
      <c r="E959" t="s">
        <v>226</v>
      </c>
      <c r="F959">
        <v>283</v>
      </c>
      <c r="G959" t="s">
        <v>226</v>
      </c>
      <c r="H959" t="s">
        <v>12</v>
      </c>
      <c r="I959" t="s">
        <v>13</v>
      </c>
      <c r="J959" t="s">
        <v>14</v>
      </c>
      <c r="K959">
        <v>20</v>
      </c>
    </row>
    <row r="960" spans="1:11" x14ac:dyDescent="0.25">
      <c r="A960" t="s">
        <v>211</v>
      </c>
      <c r="B960" t="s">
        <v>212</v>
      </c>
      <c r="C960" t="s">
        <v>212</v>
      </c>
      <c r="D960">
        <v>42</v>
      </c>
      <c r="E960" t="s">
        <v>226</v>
      </c>
      <c r="F960">
        <v>283</v>
      </c>
      <c r="G960" t="s">
        <v>226</v>
      </c>
      <c r="H960" t="s">
        <v>12</v>
      </c>
      <c r="I960" t="s">
        <v>13</v>
      </c>
      <c r="J960" t="s">
        <v>15</v>
      </c>
      <c r="K960">
        <v>33</v>
      </c>
    </row>
    <row r="961" spans="1:11" x14ac:dyDescent="0.25">
      <c r="A961" t="s">
        <v>211</v>
      </c>
      <c r="B961" t="s">
        <v>212</v>
      </c>
      <c r="C961" t="s">
        <v>212</v>
      </c>
      <c r="D961">
        <v>102</v>
      </c>
      <c r="E961" t="s">
        <v>225</v>
      </c>
      <c r="F961">
        <v>52</v>
      </c>
      <c r="G961" t="s">
        <v>168</v>
      </c>
      <c r="H961" t="s">
        <v>12</v>
      </c>
      <c r="I961" t="s">
        <v>13</v>
      </c>
      <c r="J961" t="s">
        <v>14</v>
      </c>
      <c r="K961">
        <v>11</v>
      </c>
    </row>
    <row r="962" spans="1:11" x14ac:dyDescent="0.25">
      <c r="A962" t="s">
        <v>211</v>
      </c>
      <c r="B962" t="s">
        <v>212</v>
      </c>
      <c r="C962" t="s">
        <v>212</v>
      </c>
      <c r="D962">
        <v>102</v>
      </c>
      <c r="E962" t="s">
        <v>225</v>
      </c>
      <c r="F962">
        <v>52</v>
      </c>
      <c r="G962" t="s">
        <v>168</v>
      </c>
      <c r="H962" t="s">
        <v>12</v>
      </c>
      <c r="I962" t="s">
        <v>13</v>
      </c>
      <c r="J962" t="s">
        <v>15</v>
      </c>
      <c r="K962">
        <v>20</v>
      </c>
    </row>
    <row r="963" spans="1:11" x14ac:dyDescent="0.25">
      <c r="A963" t="s">
        <v>211</v>
      </c>
      <c r="B963" t="s">
        <v>212</v>
      </c>
      <c r="C963" t="s">
        <v>212</v>
      </c>
      <c r="D963">
        <v>102</v>
      </c>
      <c r="E963" t="s">
        <v>225</v>
      </c>
      <c r="F963">
        <v>62</v>
      </c>
      <c r="G963" t="s">
        <v>566</v>
      </c>
      <c r="H963" t="s">
        <v>12</v>
      </c>
      <c r="I963" t="s">
        <v>41</v>
      </c>
      <c r="J963" t="s">
        <v>14</v>
      </c>
      <c r="K963">
        <v>16</v>
      </c>
    </row>
    <row r="964" spans="1:11" x14ac:dyDescent="0.25">
      <c r="A964" t="s">
        <v>211</v>
      </c>
      <c r="B964" t="s">
        <v>212</v>
      </c>
      <c r="C964" t="s">
        <v>212</v>
      </c>
      <c r="D964">
        <v>102</v>
      </c>
      <c r="E964" t="s">
        <v>225</v>
      </c>
      <c r="F964">
        <v>62</v>
      </c>
      <c r="G964" t="s">
        <v>566</v>
      </c>
      <c r="H964" t="s">
        <v>12</v>
      </c>
      <c r="I964" t="s">
        <v>41</v>
      </c>
      <c r="J964" t="s">
        <v>15</v>
      </c>
      <c r="K964">
        <v>15</v>
      </c>
    </row>
    <row r="965" spans="1:11" x14ac:dyDescent="0.25">
      <c r="A965" t="s">
        <v>211</v>
      </c>
      <c r="B965" t="s">
        <v>212</v>
      </c>
      <c r="C965" t="s">
        <v>212</v>
      </c>
      <c r="D965">
        <v>102</v>
      </c>
      <c r="E965" t="s">
        <v>225</v>
      </c>
      <c r="F965">
        <v>285</v>
      </c>
      <c r="G965" t="s">
        <v>225</v>
      </c>
      <c r="H965" t="s">
        <v>23</v>
      </c>
      <c r="I965" t="s">
        <v>24</v>
      </c>
      <c r="J965" t="s">
        <v>14</v>
      </c>
      <c r="K965">
        <v>26</v>
      </c>
    </row>
    <row r="966" spans="1:11" x14ac:dyDescent="0.25">
      <c r="A966" t="s">
        <v>211</v>
      </c>
      <c r="B966" t="s">
        <v>212</v>
      </c>
      <c r="C966" t="s">
        <v>212</v>
      </c>
      <c r="D966">
        <v>102</v>
      </c>
      <c r="E966" t="s">
        <v>225</v>
      </c>
      <c r="F966">
        <v>285</v>
      </c>
      <c r="G966" t="s">
        <v>225</v>
      </c>
      <c r="H966" t="s">
        <v>23</v>
      </c>
      <c r="I966" t="s">
        <v>24</v>
      </c>
      <c r="J966" t="s">
        <v>15</v>
      </c>
      <c r="K966">
        <v>31</v>
      </c>
    </row>
    <row r="967" spans="1:11" x14ac:dyDescent="0.25">
      <c r="A967" t="s">
        <v>211</v>
      </c>
      <c r="B967" t="s">
        <v>212</v>
      </c>
      <c r="C967" t="s">
        <v>212</v>
      </c>
      <c r="D967">
        <v>102</v>
      </c>
      <c r="E967" t="s">
        <v>225</v>
      </c>
      <c r="F967">
        <v>286</v>
      </c>
      <c r="G967" t="s">
        <v>567</v>
      </c>
      <c r="H967" t="s">
        <v>12</v>
      </c>
      <c r="I967" t="s">
        <v>13</v>
      </c>
      <c r="J967">
        <v>0</v>
      </c>
      <c r="K967">
        <v>1</v>
      </c>
    </row>
    <row r="968" spans="1:11" x14ac:dyDescent="0.25">
      <c r="A968" t="s">
        <v>211</v>
      </c>
      <c r="B968" t="s">
        <v>212</v>
      </c>
      <c r="C968" t="s">
        <v>212</v>
      </c>
      <c r="D968">
        <v>102</v>
      </c>
      <c r="E968" t="s">
        <v>225</v>
      </c>
      <c r="F968">
        <v>286</v>
      </c>
      <c r="G968" t="s">
        <v>567</v>
      </c>
      <c r="H968" t="s">
        <v>12</v>
      </c>
      <c r="I968" t="s">
        <v>13</v>
      </c>
      <c r="J968" t="s">
        <v>14</v>
      </c>
      <c r="K968">
        <v>18</v>
      </c>
    </row>
    <row r="969" spans="1:11" x14ac:dyDescent="0.25">
      <c r="A969" t="s">
        <v>211</v>
      </c>
      <c r="B969" t="s">
        <v>212</v>
      </c>
      <c r="C969" t="s">
        <v>212</v>
      </c>
      <c r="D969">
        <v>102</v>
      </c>
      <c r="E969" t="s">
        <v>225</v>
      </c>
      <c r="F969">
        <v>286</v>
      </c>
      <c r="G969" t="s">
        <v>567</v>
      </c>
      <c r="H969" t="s">
        <v>12</v>
      </c>
      <c r="I969" t="s">
        <v>13</v>
      </c>
      <c r="J969" t="s">
        <v>15</v>
      </c>
      <c r="K969">
        <v>23</v>
      </c>
    </row>
    <row r="970" spans="1:11" x14ac:dyDescent="0.25">
      <c r="A970" t="s">
        <v>211</v>
      </c>
      <c r="B970" t="s">
        <v>212</v>
      </c>
      <c r="C970" t="s">
        <v>212</v>
      </c>
      <c r="D970">
        <v>120</v>
      </c>
      <c r="E970" t="s">
        <v>267</v>
      </c>
      <c r="F970">
        <v>63</v>
      </c>
      <c r="G970" t="s">
        <v>267</v>
      </c>
      <c r="H970" t="s">
        <v>12</v>
      </c>
      <c r="I970" t="s">
        <v>13</v>
      </c>
      <c r="J970" t="s">
        <v>14</v>
      </c>
      <c r="K970">
        <v>5</v>
      </c>
    </row>
    <row r="971" spans="1:11" x14ac:dyDescent="0.25">
      <c r="A971" t="s">
        <v>211</v>
      </c>
      <c r="B971" t="s">
        <v>212</v>
      </c>
      <c r="C971" t="s">
        <v>212</v>
      </c>
      <c r="D971">
        <v>120</v>
      </c>
      <c r="E971" t="s">
        <v>267</v>
      </c>
      <c r="F971">
        <v>63</v>
      </c>
      <c r="G971" t="s">
        <v>267</v>
      </c>
      <c r="H971" t="s">
        <v>12</v>
      </c>
      <c r="I971" t="s">
        <v>13</v>
      </c>
      <c r="J971" t="s">
        <v>15</v>
      </c>
      <c r="K971">
        <v>2</v>
      </c>
    </row>
    <row r="972" spans="1:11" x14ac:dyDescent="0.25">
      <c r="A972" t="s">
        <v>211</v>
      </c>
      <c r="B972" t="s">
        <v>212</v>
      </c>
      <c r="C972" t="s">
        <v>212</v>
      </c>
      <c r="D972">
        <v>120</v>
      </c>
      <c r="E972" t="s">
        <v>267</v>
      </c>
      <c r="F972">
        <v>390</v>
      </c>
      <c r="G972" t="s">
        <v>267</v>
      </c>
      <c r="H972" t="s">
        <v>23</v>
      </c>
      <c r="I972" t="s">
        <v>24</v>
      </c>
      <c r="J972" t="s">
        <v>14</v>
      </c>
      <c r="K972">
        <v>1</v>
      </c>
    </row>
    <row r="973" spans="1:11" x14ac:dyDescent="0.25">
      <c r="A973" t="s">
        <v>211</v>
      </c>
      <c r="B973" t="s">
        <v>212</v>
      </c>
      <c r="C973" t="s">
        <v>212</v>
      </c>
      <c r="D973">
        <v>633</v>
      </c>
      <c r="E973" t="s">
        <v>677</v>
      </c>
      <c r="F973">
        <v>633</v>
      </c>
      <c r="G973" t="s">
        <v>678</v>
      </c>
      <c r="H973" t="s">
        <v>12</v>
      </c>
      <c r="I973" t="s">
        <v>47</v>
      </c>
      <c r="J973" t="s">
        <v>14</v>
      </c>
      <c r="K973">
        <v>2</v>
      </c>
    </row>
    <row r="974" spans="1:11" x14ac:dyDescent="0.25">
      <c r="A974" t="s">
        <v>211</v>
      </c>
      <c r="B974" t="s">
        <v>212</v>
      </c>
      <c r="C974" t="s">
        <v>212</v>
      </c>
      <c r="D974">
        <v>633</v>
      </c>
      <c r="E974" t="s">
        <v>677</v>
      </c>
      <c r="F974">
        <v>633</v>
      </c>
      <c r="G974" t="s">
        <v>678</v>
      </c>
      <c r="H974" t="s">
        <v>12</v>
      </c>
      <c r="I974" t="s">
        <v>47</v>
      </c>
      <c r="J974" t="s">
        <v>15</v>
      </c>
      <c r="K974">
        <v>7</v>
      </c>
    </row>
    <row r="975" spans="1:11" x14ac:dyDescent="0.25">
      <c r="A975" t="s">
        <v>211</v>
      </c>
      <c r="B975" t="s">
        <v>212</v>
      </c>
      <c r="C975" t="s">
        <v>212</v>
      </c>
      <c r="D975">
        <v>634</v>
      </c>
      <c r="E975" t="s">
        <v>679</v>
      </c>
      <c r="F975">
        <v>634</v>
      </c>
      <c r="G975" t="s">
        <v>680</v>
      </c>
      <c r="H975" t="s">
        <v>12</v>
      </c>
      <c r="I975" t="s">
        <v>47</v>
      </c>
      <c r="J975" t="s">
        <v>14</v>
      </c>
      <c r="K975">
        <v>15</v>
      </c>
    </row>
    <row r="976" spans="1:11" x14ac:dyDescent="0.25">
      <c r="A976" t="s">
        <v>211</v>
      </c>
      <c r="B976" t="s">
        <v>212</v>
      </c>
      <c r="C976" t="s">
        <v>212</v>
      </c>
      <c r="D976">
        <v>634</v>
      </c>
      <c r="E976" t="s">
        <v>679</v>
      </c>
      <c r="F976">
        <v>634</v>
      </c>
      <c r="G976" t="s">
        <v>680</v>
      </c>
      <c r="H976" t="s">
        <v>12</v>
      </c>
      <c r="I976" t="s">
        <v>47</v>
      </c>
      <c r="J976" t="s">
        <v>15</v>
      </c>
      <c r="K976">
        <v>14</v>
      </c>
    </row>
    <row r="977" spans="1:11" x14ac:dyDescent="0.25">
      <c r="A977" t="s">
        <v>211</v>
      </c>
      <c r="B977" t="s">
        <v>212</v>
      </c>
      <c r="C977" t="s">
        <v>212</v>
      </c>
      <c r="D977">
        <v>640</v>
      </c>
      <c r="E977" t="s">
        <v>215</v>
      </c>
      <c r="F977">
        <v>640</v>
      </c>
      <c r="G977" t="s">
        <v>216</v>
      </c>
      <c r="H977" t="s">
        <v>12</v>
      </c>
      <c r="I977" t="s">
        <v>47</v>
      </c>
      <c r="J977" t="s">
        <v>14</v>
      </c>
      <c r="K977">
        <v>36</v>
      </c>
    </row>
    <row r="978" spans="1:11" x14ac:dyDescent="0.25">
      <c r="A978" t="s">
        <v>211</v>
      </c>
      <c r="B978" t="s">
        <v>212</v>
      </c>
      <c r="C978" t="s">
        <v>212</v>
      </c>
      <c r="D978">
        <v>640</v>
      </c>
      <c r="E978" t="s">
        <v>215</v>
      </c>
      <c r="F978">
        <v>640</v>
      </c>
      <c r="G978" t="s">
        <v>216</v>
      </c>
      <c r="H978" t="s">
        <v>12</v>
      </c>
      <c r="I978" t="s">
        <v>47</v>
      </c>
      <c r="J978" t="s">
        <v>15</v>
      </c>
      <c r="K978">
        <v>31</v>
      </c>
    </row>
    <row r="979" spans="1:11" x14ac:dyDescent="0.25">
      <c r="A979" t="s">
        <v>211</v>
      </c>
      <c r="B979" t="s">
        <v>212</v>
      </c>
      <c r="C979" t="s">
        <v>212</v>
      </c>
      <c r="D979">
        <v>644</v>
      </c>
      <c r="E979" t="s">
        <v>217</v>
      </c>
      <c r="F979">
        <v>644</v>
      </c>
      <c r="G979" t="s">
        <v>218</v>
      </c>
      <c r="H979" t="s">
        <v>12</v>
      </c>
      <c r="I979" t="s">
        <v>47</v>
      </c>
      <c r="J979" t="s">
        <v>14</v>
      </c>
      <c r="K979">
        <v>13</v>
      </c>
    </row>
    <row r="980" spans="1:11" x14ac:dyDescent="0.25">
      <c r="A980" t="s">
        <v>211</v>
      </c>
      <c r="B980" t="s">
        <v>212</v>
      </c>
      <c r="C980" t="s">
        <v>212</v>
      </c>
      <c r="D980">
        <v>644</v>
      </c>
      <c r="E980" t="s">
        <v>217</v>
      </c>
      <c r="F980">
        <v>644</v>
      </c>
      <c r="G980" t="s">
        <v>218</v>
      </c>
      <c r="H980" t="s">
        <v>12</v>
      </c>
      <c r="I980" t="s">
        <v>47</v>
      </c>
      <c r="J980" t="s">
        <v>15</v>
      </c>
      <c r="K980">
        <v>26</v>
      </c>
    </row>
    <row r="981" spans="1:11" x14ac:dyDescent="0.25">
      <c r="A981" t="s">
        <v>211</v>
      </c>
      <c r="B981" t="s">
        <v>212</v>
      </c>
      <c r="C981" t="s">
        <v>212</v>
      </c>
      <c r="D981">
        <v>650</v>
      </c>
      <c r="E981" t="s">
        <v>681</v>
      </c>
      <c r="F981">
        <v>650</v>
      </c>
      <c r="G981" t="s">
        <v>682</v>
      </c>
      <c r="H981" t="s">
        <v>12</v>
      </c>
      <c r="I981" t="s">
        <v>47</v>
      </c>
      <c r="J981" t="s">
        <v>14</v>
      </c>
      <c r="K981">
        <v>43</v>
      </c>
    </row>
    <row r="982" spans="1:11" x14ac:dyDescent="0.25">
      <c r="A982" t="s">
        <v>211</v>
      </c>
      <c r="B982" t="s">
        <v>212</v>
      </c>
      <c r="C982" t="s">
        <v>212</v>
      </c>
      <c r="D982">
        <v>650</v>
      </c>
      <c r="E982" t="s">
        <v>681</v>
      </c>
      <c r="F982">
        <v>650</v>
      </c>
      <c r="G982" t="s">
        <v>682</v>
      </c>
      <c r="H982" t="s">
        <v>12</v>
      </c>
      <c r="I982" t="s">
        <v>47</v>
      </c>
      <c r="J982" t="s">
        <v>15</v>
      </c>
      <c r="K982">
        <v>34</v>
      </c>
    </row>
    <row r="983" spans="1:11" x14ac:dyDescent="0.25">
      <c r="A983" t="s">
        <v>211</v>
      </c>
      <c r="B983" t="s">
        <v>212</v>
      </c>
      <c r="C983" t="s">
        <v>212</v>
      </c>
      <c r="D983">
        <v>653</v>
      </c>
      <c r="E983" t="s">
        <v>213</v>
      </c>
      <c r="F983">
        <v>653</v>
      </c>
      <c r="G983" t="s">
        <v>214</v>
      </c>
      <c r="H983" t="s">
        <v>12</v>
      </c>
      <c r="I983" t="s">
        <v>47</v>
      </c>
      <c r="J983" t="s">
        <v>14</v>
      </c>
      <c r="K983">
        <v>24</v>
      </c>
    </row>
    <row r="984" spans="1:11" x14ac:dyDescent="0.25">
      <c r="A984" t="s">
        <v>211</v>
      </c>
      <c r="B984" t="s">
        <v>212</v>
      </c>
      <c r="C984" t="s">
        <v>212</v>
      </c>
      <c r="D984">
        <v>653</v>
      </c>
      <c r="E984" t="s">
        <v>213</v>
      </c>
      <c r="F984">
        <v>653</v>
      </c>
      <c r="G984" t="s">
        <v>214</v>
      </c>
      <c r="H984" t="s">
        <v>12</v>
      </c>
      <c r="I984" t="s">
        <v>47</v>
      </c>
      <c r="J984" t="s">
        <v>15</v>
      </c>
      <c r="K984">
        <v>26</v>
      </c>
    </row>
    <row r="985" spans="1:11" x14ac:dyDescent="0.25">
      <c r="A985" t="s">
        <v>211</v>
      </c>
      <c r="B985" t="s">
        <v>212</v>
      </c>
      <c r="C985" t="s">
        <v>212</v>
      </c>
      <c r="D985">
        <v>654</v>
      </c>
      <c r="E985" t="s">
        <v>219</v>
      </c>
      <c r="F985">
        <v>654</v>
      </c>
      <c r="G985" t="s">
        <v>220</v>
      </c>
      <c r="H985" t="s">
        <v>12</v>
      </c>
      <c r="I985" t="s">
        <v>47</v>
      </c>
      <c r="J985" t="s">
        <v>14</v>
      </c>
      <c r="K985">
        <v>28</v>
      </c>
    </row>
    <row r="986" spans="1:11" x14ac:dyDescent="0.25">
      <c r="A986" t="s">
        <v>211</v>
      </c>
      <c r="B986" t="s">
        <v>212</v>
      </c>
      <c r="C986" t="s">
        <v>212</v>
      </c>
      <c r="D986">
        <v>654</v>
      </c>
      <c r="E986" t="s">
        <v>219</v>
      </c>
      <c r="F986">
        <v>654</v>
      </c>
      <c r="G986" t="s">
        <v>220</v>
      </c>
      <c r="H986" t="s">
        <v>12</v>
      </c>
      <c r="I986" t="s">
        <v>47</v>
      </c>
      <c r="J986" t="s">
        <v>15</v>
      </c>
      <c r="K986">
        <v>28</v>
      </c>
    </row>
    <row r="987" spans="1:11" x14ac:dyDescent="0.25">
      <c r="A987" t="s">
        <v>211</v>
      </c>
      <c r="B987" t="s">
        <v>212</v>
      </c>
      <c r="C987" t="s">
        <v>212</v>
      </c>
      <c r="D987">
        <v>655</v>
      </c>
      <c r="E987" t="s">
        <v>564</v>
      </c>
      <c r="F987">
        <v>655</v>
      </c>
      <c r="G987" t="s">
        <v>565</v>
      </c>
      <c r="H987" t="s">
        <v>12</v>
      </c>
      <c r="I987" t="s">
        <v>47</v>
      </c>
      <c r="J987" t="s">
        <v>14</v>
      </c>
      <c r="K987">
        <v>36</v>
      </c>
    </row>
    <row r="988" spans="1:11" x14ac:dyDescent="0.25">
      <c r="A988" t="s">
        <v>211</v>
      </c>
      <c r="B988" t="s">
        <v>212</v>
      </c>
      <c r="C988" t="s">
        <v>212</v>
      </c>
      <c r="D988">
        <v>655</v>
      </c>
      <c r="E988" t="s">
        <v>564</v>
      </c>
      <c r="F988">
        <v>655</v>
      </c>
      <c r="G988" t="s">
        <v>565</v>
      </c>
      <c r="H988" t="s">
        <v>12</v>
      </c>
      <c r="I988" t="s">
        <v>47</v>
      </c>
      <c r="J988" t="s">
        <v>15</v>
      </c>
      <c r="K988">
        <v>41</v>
      </c>
    </row>
    <row r="989" spans="1:11" x14ac:dyDescent="0.25">
      <c r="A989" t="s">
        <v>211</v>
      </c>
      <c r="B989" t="s">
        <v>212</v>
      </c>
      <c r="C989" t="s">
        <v>212</v>
      </c>
      <c r="D989">
        <v>659</v>
      </c>
      <c r="E989" t="s">
        <v>683</v>
      </c>
      <c r="F989">
        <v>659</v>
      </c>
      <c r="G989" t="s">
        <v>684</v>
      </c>
      <c r="H989" t="s">
        <v>12</v>
      </c>
      <c r="I989" t="s">
        <v>47</v>
      </c>
      <c r="J989" t="s">
        <v>14</v>
      </c>
      <c r="K989">
        <v>34</v>
      </c>
    </row>
    <row r="990" spans="1:11" x14ac:dyDescent="0.25">
      <c r="A990" t="s">
        <v>211</v>
      </c>
      <c r="B990" t="s">
        <v>212</v>
      </c>
      <c r="C990" t="s">
        <v>212</v>
      </c>
      <c r="D990">
        <v>659</v>
      </c>
      <c r="E990" t="s">
        <v>683</v>
      </c>
      <c r="F990">
        <v>659</v>
      </c>
      <c r="G990" t="s">
        <v>684</v>
      </c>
      <c r="H990" t="s">
        <v>12</v>
      </c>
      <c r="I990" t="s">
        <v>47</v>
      </c>
      <c r="J990" t="s">
        <v>15</v>
      </c>
      <c r="K990">
        <v>29</v>
      </c>
    </row>
    <row r="991" spans="1:11" x14ac:dyDescent="0.25">
      <c r="A991" t="s">
        <v>211</v>
      </c>
      <c r="B991" t="s">
        <v>212</v>
      </c>
      <c r="C991" t="s">
        <v>212</v>
      </c>
      <c r="D991">
        <v>660</v>
      </c>
      <c r="E991" t="s">
        <v>221</v>
      </c>
      <c r="F991">
        <v>660</v>
      </c>
      <c r="G991" t="s">
        <v>222</v>
      </c>
      <c r="H991" t="s">
        <v>12</v>
      </c>
      <c r="I991" t="s">
        <v>47</v>
      </c>
      <c r="J991" t="s">
        <v>14</v>
      </c>
      <c r="K991">
        <v>45</v>
      </c>
    </row>
    <row r="992" spans="1:11" x14ac:dyDescent="0.25">
      <c r="A992" t="s">
        <v>211</v>
      </c>
      <c r="B992" t="s">
        <v>212</v>
      </c>
      <c r="C992" t="s">
        <v>212</v>
      </c>
      <c r="D992">
        <v>660</v>
      </c>
      <c r="E992" t="s">
        <v>221</v>
      </c>
      <c r="F992">
        <v>660</v>
      </c>
      <c r="G992" t="s">
        <v>222</v>
      </c>
      <c r="H992" t="s">
        <v>12</v>
      </c>
      <c r="I992" t="s">
        <v>47</v>
      </c>
      <c r="J992" t="s">
        <v>15</v>
      </c>
      <c r="K992">
        <v>25</v>
      </c>
    </row>
    <row r="993" spans="1:11" x14ac:dyDescent="0.25">
      <c r="A993" t="s">
        <v>211</v>
      </c>
      <c r="B993" t="s">
        <v>212</v>
      </c>
      <c r="C993" t="s">
        <v>212</v>
      </c>
      <c r="D993">
        <v>669</v>
      </c>
      <c r="E993" t="s">
        <v>223</v>
      </c>
      <c r="F993">
        <v>669</v>
      </c>
      <c r="G993" t="s">
        <v>224</v>
      </c>
      <c r="H993" t="s">
        <v>12</v>
      </c>
      <c r="I993" t="s">
        <v>47</v>
      </c>
      <c r="J993" t="s">
        <v>14</v>
      </c>
      <c r="K993">
        <v>34</v>
      </c>
    </row>
    <row r="994" spans="1:11" x14ac:dyDescent="0.25">
      <c r="A994" t="s">
        <v>211</v>
      </c>
      <c r="B994" t="s">
        <v>212</v>
      </c>
      <c r="C994" t="s">
        <v>212</v>
      </c>
      <c r="D994">
        <v>669</v>
      </c>
      <c r="E994" t="s">
        <v>223</v>
      </c>
      <c r="F994">
        <v>669</v>
      </c>
      <c r="G994" t="s">
        <v>224</v>
      </c>
      <c r="H994" t="s">
        <v>12</v>
      </c>
      <c r="I994" t="s">
        <v>47</v>
      </c>
      <c r="J994" t="s">
        <v>15</v>
      </c>
      <c r="K994">
        <v>37</v>
      </c>
    </row>
    <row r="995" spans="1:11" x14ac:dyDescent="0.25">
      <c r="A995" t="s">
        <v>211</v>
      </c>
      <c r="B995" t="s">
        <v>212</v>
      </c>
      <c r="C995" t="s">
        <v>212</v>
      </c>
      <c r="D995">
        <v>802</v>
      </c>
      <c r="E995" t="s">
        <v>563</v>
      </c>
      <c r="F995">
        <v>130</v>
      </c>
      <c r="G995" t="s">
        <v>212</v>
      </c>
      <c r="H995" t="s">
        <v>23</v>
      </c>
      <c r="I995" t="s">
        <v>68</v>
      </c>
      <c r="J995" t="s">
        <v>14</v>
      </c>
      <c r="K995">
        <v>9</v>
      </c>
    </row>
    <row r="996" spans="1:11" x14ac:dyDescent="0.25">
      <c r="A996" t="s">
        <v>211</v>
      </c>
      <c r="B996" t="s">
        <v>212</v>
      </c>
      <c r="C996" t="s">
        <v>212</v>
      </c>
      <c r="D996">
        <v>802</v>
      </c>
      <c r="E996" t="s">
        <v>563</v>
      </c>
      <c r="F996">
        <v>130</v>
      </c>
      <c r="G996" t="s">
        <v>212</v>
      </c>
      <c r="H996" t="s">
        <v>23</v>
      </c>
      <c r="I996" t="s">
        <v>68</v>
      </c>
      <c r="J996" t="s">
        <v>15</v>
      </c>
      <c r="K996">
        <v>9</v>
      </c>
    </row>
    <row r="997" spans="1:11" x14ac:dyDescent="0.25">
      <c r="A997" t="s">
        <v>211</v>
      </c>
      <c r="B997" t="s">
        <v>212</v>
      </c>
      <c r="C997" t="s">
        <v>212</v>
      </c>
      <c r="D997">
        <v>802</v>
      </c>
      <c r="E997" t="s">
        <v>563</v>
      </c>
      <c r="F997">
        <v>1571</v>
      </c>
      <c r="G997" t="s">
        <v>685</v>
      </c>
      <c r="H997" t="s">
        <v>12</v>
      </c>
      <c r="I997" t="s">
        <v>47</v>
      </c>
      <c r="J997" t="s">
        <v>14</v>
      </c>
      <c r="K997">
        <v>31</v>
      </c>
    </row>
    <row r="998" spans="1:11" x14ac:dyDescent="0.25">
      <c r="A998" t="s">
        <v>211</v>
      </c>
      <c r="B998" t="s">
        <v>212</v>
      </c>
      <c r="C998" t="s">
        <v>212</v>
      </c>
      <c r="D998">
        <v>802</v>
      </c>
      <c r="E998" t="s">
        <v>563</v>
      </c>
      <c r="F998">
        <v>1571</v>
      </c>
      <c r="G998" t="s">
        <v>685</v>
      </c>
      <c r="H998" t="s">
        <v>12</v>
      </c>
      <c r="I998" t="s">
        <v>47</v>
      </c>
      <c r="J998" t="s">
        <v>15</v>
      </c>
      <c r="K998">
        <v>22</v>
      </c>
    </row>
    <row r="999" spans="1:11" x14ac:dyDescent="0.25">
      <c r="A999" t="s">
        <v>211</v>
      </c>
      <c r="B999" t="s">
        <v>212</v>
      </c>
      <c r="C999" t="s">
        <v>569</v>
      </c>
      <c r="D999">
        <v>332</v>
      </c>
      <c r="E999" t="s">
        <v>569</v>
      </c>
      <c r="F999">
        <v>908</v>
      </c>
      <c r="G999" t="s">
        <v>162</v>
      </c>
      <c r="H999" t="s">
        <v>12</v>
      </c>
      <c r="I999" t="s">
        <v>13</v>
      </c>
      <c r="J999" t="s">
        <v>15</v>
      </c>
      <c r="K999">
        <v>1</v>
      </c>
    </row>
    <row r="1000" spans="1:11" x14ac:dyDescent="0.25">
      <c r="A1000" t="s">
        <v>211</v>
      </c>
      <c r="B1000" t="s">
        <v>212</v>
      </c>
      <c r="C1000" t="s">
        <v>686</v>
      </c>
      <c r="D1000">
        <v>639</v>
      </c>
      <c r="E1000" t="s">
        <v>687</v>
      </c>
      <c r="F1000">
        <v>639</v>
      </c>
      <c r="G1000" t="s">
        <v>688</v>
      </c>
      <c r="H1000" t="s">
        <v>12</v>
      </c>
      <c r="I1000" t="s">
        <v>47</v>
      </c>
      <c r="J1000" t="s">
        <v>14</v>
      </c>
      <c r="K1000">
        <v>6</v>
      </c>
    </row>
    <row r="1001" spans="1:11" x14ac:dyDescent="0.25">
      <c r="A1001" t="s">
        <v>211</v>
      </c>
      <c r="B1001" t="s">
        <v>212</v>
      </c>
      <c r="C1001" t="s">
        <v>686</v>
      </c>
      <c r="D1001">
        <v>639</v>
      </c>
      <c r="E1001" t="s">
        <v>687</v>
      </c>
      <c r="F1001">
        <v>639</v>
      </c>
      <c r="G1001" t="s">
        <v>688</v>
      </c>
      <c r="H1001" t="s">
        <v>12</v>
      </c>
      <c r="I1001" t="s">
        <v>47</v>
      </c>
      <c r="J1001" t="s">
        <v>15</v>
      </c>
      <c r="K1001">
        <v>5</v>
      </c>
    </row>
    <row r="1002" spans="1:11" x14ac:dyDescent="0.25">
      <c r="A1002" t="s">
        <v>211</v>
      </c>
      <c r="B1002" t="s">
        <v>212</v>
      </c>
      <c r="C1002" t="s">
        <v>227</v>
      </c>
      <c r="D1002">
        <v>637</v>
      </c>
      <c r="E1002" t="s">
        <v>689</v>
      </c>
      <c r="F1002">
        <v>637</v>
      </c>
      <c r="G1002" t="s">
        <v>690</v>
      </c>
      <c r="H1002" t="s">
        <v>12</v>
      </c>
      <c r="I1002" t="s">
        <v>47</v>
      </c>
      <c r="J1002" t="s">
        <v>14</v>
      </c>
      <c r="K1002">
        <v>20</v>
      </c>
    </row>
    <row r="1003" spans="1:11" x14ac:dyDescent="0.25">
      <c r="A1003" t="s">
        <v>211</v>
      </c>
      <c r="B1003" t="s">
        <v>212</v>
      </c>
      <c r="C1003" t="s">
        <v>227</v>
      </c>
      <c r="D1003">
        <v>637</v>
      </c>
      <c r="E1003" t="s">
        <v>689</v>
      </c>
      <c r="F1003">
        <v>637</v>
      </c>
      <c r="G1003" t="s">
        <v>690</v>
      </c>
      <c r="H1003" t="s">
        <v>12</v>
      </c>
      <c r="I1003" t="s">
        <v>47</v>
      </c>
      <c r="J1003" t="s">
        <v>15</v>
      </c>
      <c r="K1003">
        <v>32</v>
      </c>
    </row>
    <row r="1004" spans="1:11" x14ac:dyDescent="0.25">
      <c r="A1004" t="s">
        <v>211</v>
      </c>
      <c r="B1004" t="s">
        <v>212</v>
      </c>
      <c r="C1004" t="s">
        <v>227</v>
      </c>
      <c r="D1004">
        <v>638</v>
      </c>
      <c r="E1004" t="s">
        <v>230</v>
      </c>
      <c r="F1004">
        <v>638</v>
      </c>
      <c r="G1004" t="s">
        <v>231</v>
      </c>
      <c r="H1004" t="s">
        <v>12</v>
      </c>
      <c r="I1004" t="s">
        <v>47</v>
      </c>
      <c r="J1004" t="s">
        <v>14</v>
      </c>
      <c r="K1004">
        <v>29</v>
      </c>
    </row>
    <row r="1005" spans="1:11" x14ac:dyDescent="0.25">
      <c r="A1005" t="s">
        <v>211</v>
      </c>
      <c r="B1005" t="s">
        <v>212</v>
      </c>
      <c r="C1005" t="s">
        <v>227</v>
      </c>
      <c r="D1005">
        <v>638</v>
      </c>
      <c r="E1005" t="s">
        <v>230</v>
      </c>
      <c r="F1005">
        <v>638</v>
      </c>
      <c r="G1005" t="s">
        <v>231</v>
      </c>
      <c r="H1005" t="s">
        <v>12</v>
      </c>
      <c r="I1005" t="s">
        <v>47</v>
      </c>
      <c r="J1005" t="s">
        <v>15</v>
      </c>
      <c r="K1005">
        <v>46</v>
      </c>
    </row>
    <row r="1006" spans="1:11" x14ac:dyDescent="0.25">
      <c r="A1006" t="s">
        <v>211</v>
      </c>
      <c r="B1006" t="s">
        <v>212</v>
      </c>
      <c r="C1006" t="s">
        <v>227</v>
      </c>
      <c r="D1006">
        <v>641</v>
      </c>
      <c r="E1006" t="s">
        <v>228</v>
      </c>
      <c r="F1006">
        <v>641</v>
      </c>
      <c r="G1006" t="s">
        <v>229</v>
      </c>
      <c r="H1006" t="s">
        <v>12</v>
      </c>
      <c r="I1006" t="s">
        <v>47</v>
      </c>
      <c r="J1006" t="s">
        <v>14</v>
      </c>
      <c r="K1006">
        <v>13</v>
      </c>
    </row>
    <row r="1007" spans="1:11" x14ac:dyDescent="0.25">
      <c r="A1007" t="s">
        <v>211</v>
      </c>
      <c r="B1007" t="s">
        <v>212</v>
      </c>
      <c r="C1007" t="s">
        <v>227</v>
      </c>
      <c r="D1007">
        <v>641</v>
      </c>
      <c r="E1007" t="s">
        <v>228</v>
      </c>
      <c r="F1007">
        <v>641</v>
      </c>
      <c r="G1007" t="s">
        <v>229</v>
      </c>
      <c r="H1007" t="s">
        <v>12</v>
      </c>
      <c r="I1007" t="s">
        <v>47</v>
      </c>
      <c r="J1007" t="s">
        <v>15</v>
      </c>
      <c r="K1007">
        <v>17</v>
      </c>
    </row>
    <row r="1008" spans="1:11" x14ac:dyDescent="0.25">
      <c r="A1008" t="s">
        <v>211</v>
      </c>
      <c r="B1008" t="s">
        <v>304</v>
      </c>
      <c r="C1008" t="s">
        <v>570</v>
      </c>
      <c r="D1008">
        <v>830</v>
      </c>
      <c r="E1008" t="s">
        <v>571</v>
      </c>
      <c r="F1008">
        <v>136</v>
      </c>
      <c r="G1008" t="s">
        <v>570</v>
      </c>
      <c r="H1008" t="s">
        <v>23</v>
      </c>
      <c r="I1008" t="s">
        <v>68</v>
      </c>
      <c r="J1008" t="s">
        <v>14</v>
      </c>
      <c r="K1008">
        <v>23</v>
      </c>
    </row>
    <row r="1009" spans="1:11" x14ac:dyDescent="0.25">
      <c r="A1009" t="s">
        <v>211</v>
      </c>
      <c r="B1009" t="s">
        <v>304</v>
      </c>
      <c r="C1009" t="s">
        <v>570</v>
      </c>
      <c r="D1009">
        <v>830</v>
      </c>
      <c r="E1009" t="s">
        <v>571</v>
      </c>
      <c r="F1009">
        <v>136</v>
      </c>
      <c r="G1009" t="s">
        <v>570</v>
      </c>
      <c r="H1009" t="s">
        <v>23</v>
      </c>
      <c r="I1009" t="s">
        <v>68</v>
      </c>
      <c r="J1009" t="s">
        <v>15</v>
      </c>
      <c r="K1009">
        <v>30</v>
      </c>
    </row>
    <row r="1010" spans="1:11" x14ac:dyDescent="0.25">
      <c r="A1010" t="s">
        <v>211</v>
      </c>
      <c r="B1010" t="s">
        <v>304</v>
      </c>
      <c r="C1010" t="s">
        <v>570</v>
      </c>
      <c r="D1010">
        <v>830</v>
      </c>
      <c r="E1010" t="s">
        <v>571</v>
      </c>
      <c r="F1010">
        <v>757</v>
      </c>
      <c r="G1010" t="s">
        <v>369</v>
      </c>
      <c r="H1010" t="s">
        <v>12</v>
      </c>
      <c r="I1010" t="s">
        <v>13</v>
      </c>
      <c r="J1010" t="s">
        <v>14</v>
      </c>
      <c r="K1010">
        <v>28</v>
      </c>
    </row>
    <row r="1011" spans="1:11" x14ac:dyDescent="0.25">
      <c r="A1011" t="s">
        <v>211</v>
      </c>
      <c r="B1011" t="s">
        <v>304</v>
      </c>
      <c r="C1011" t="s">
        <v>570</v>
      </c>
      <c r="D1011">
        <v>830</v>
      </c>
      <c r="E1011" t="s">
        <v>571</v>
      </c>
      <c r="F1011">
        <v>757</v>
      </c>
      <c r="G1011" t="s">
        <v>369</v>
      </c>
      <c r="H1011" t="s">
        <v>12</v>
      </c>
      <c r="I1011" t="s">
        <v>13</v>
      </c>
      <c r="J1011" t="s">
        <v>15</v>
      </c>
      <c r="K1011">
        <v>26</v>
      </c>
    </row>
    <row r="1012" spans="1:11" x14ac:dyDescent="0.25">
      <c r="A1012" t="s">
        <v>211</v>
      </c>
      <c r="B1012" t="s">
        <v>304</v>
      </c>
      <c r="C1012" t="s">
        <v>572</v>
      </c>
      <c r="D1012">
        <v>1</v>
      </c>
      <c r="E1012" t="s">
        <v>169</v>
      </c>
      <c r="F1012">
        <v>225</v>
      </c>
      <c r="G1012" t="s">
        <v>169</v>
      </c>
      <c r="H1012" t="s">
        <v>23</v>
      </c>
      <c r="I1012" t="s">
        <v>24</v>
      </c>
      <c r="J1012" t="s">
        <v>14</v>
      </c>
      <c r="K1012">
        <v>33</v>
      </c>
    </row>
    <row r="1013" spans="1:11" x14ac:dyDescent="0.25">
      <c r="A1013" t="s">
        <v>211</v>
      </c>
      <c r="B1013" t="s">
        <v>304</v>
      </c>
      <c r="C1013" t="s">
        <v>572</v>
      </c>
      <c r="D1013">
        <v>1</v>
      </c>
      <c r="E1013" t="s">
        <v>169</v>
      </c>
      <c r="F1013">
        <v>225</v>
      </c>
      <c r="G1013" t="s">
        <v>169</v>
      </c>
      <c r="H1013" t="s">
        <v>23</v>
      </c>
      <c r="I1013" t="s">
        <v>24</v>
      </c>
      <c r="J1013" t="s">
        <v>15</v>
      </c>
      <c r="K1013">
        <v>30</v>
      </c>
    </row>
    <row r="1014" spans="1:11" x14ac:dyDescent="0.25">
      <c r="A1014" t="s">
        <v>211</v>
      </c>
      <c r="B1014" t="s">
        <v>304</v>
      </c>
      <c r="C1014" t="s">
        <v>572</v>
      </c>
      <c r="D1014">
        <v>1</v>
      </c>
      <c r="E1014" t="s">
        <v>169</v>
      </c>
      <c r="F1014">
        <v>226</v>
      </c>
      <c r="G1014" t="s">
        <v>341</v>
      </c>
      <c r="H1014" t="s">
        <v>12</v>
      </c>
      <c r="I1014" t="s">
        <v>13</v>
      </c>
      <c r="J1014">
        <v>0</v>
      </c>
      <c r="K1014">
        <v>1</v>
      </c>
    </row>
    <row r="1015" spans="1:11" x14ac:dyDescent="0.25">
      <c r="A1015" t="s">
        <v>211</v>
      </c>
      <c r="B1015" t="s">
        <v>304</v>
      </c>
      <c r="C1015" t="s">
        <v>572</v>
      </c>
      <c r="D1015">
        <v>1</v>
      </c>
      <c r="E1015" t="s">
        <v>169</v>
      </c>
      <c r="F1015">
        <v>226</v>
      </c>
      <c r="G1015" t="s">
        <v>341</v>
      </c>
      <c r="H1015" t="s">
        <v>12</v>
      </c>
      <c r="I1015" t="s">
        <v>13</v>
      </c>
      <c r="J1015" t="s">
        <v>14</v>
      </c>
      <c r="K1015">
        <v>39</v>
      </c>
    </row>
    <row r="1016" spans="1:11" x14ac:dyDescent="0.25">
      <c r="A1016" t="s">
        <v>211</v>
      </c>
      <c r="B1016" t="s">
        <v>304</v>
      </c>
      <c r="C1016" t="s">
        <v>572</v>
      </c>
      <c r="D1016">
        <v>1</v>
      </c>
      <c r="E1016" t="s">
        <v>169</v>
      </c>
      <c r="F1016">
        <v>226</v>
      </c>
      <c r="G1016" t="s">
        <v>341</v>
      </c>
      <c r="H1016" t="s">
        <v>12</v>
      </c>
      <c r="I1016" t="s">
        <v>13</v>
      </c>
      <c r="J1016" t="s">
        <v>15</v>
      </c>
      <c r="K1016">
        <v>35</v>
      </c>
    </row>
    <row r="1017" spans="1:11" x14ac:dyDescent="0.25">
      <c r="A1017" t="s">
        <v>211</v>
      </c>
      <c r="B1017" t="s">
        <v>304</v>
      </c>
      <c r="C1017" t="s">
        <v>572</v>
      </c>
      <c r="D1017">
        <v>1</v>
      </c>
      <c r="E1017" t="s">
        <v>169</v>
      </c>
      <c r="F1017">
        <v>227</v>
      </c>
      <c r="G1017" t="s">
        <v>574</v>
      </c>
      <c r="H1017" t="s">
        <v>12</v>
      </c>
      <c r="I1017" t="s">
        <v>13</v>
      </c>
      <c r="J1017" t="s">
        <v>14</v>
      </c>
      <c r="K1017">
        <v>40</v>
      </c>
    </row>
    <row r="1018" spans="1:11" x14ac:dyDescent="0.25">
      <c r="A1018" t="s">
        <v>211</v>
      </c>
      <c r="B1018" t="s">
        <v>304</v>
      </c>
      <c r="C1018" t="s">
        <v>572</v>
      </c>
      <c r="D1018">
        <v>1</v>
      </c>
      <c r="E1018" t="s">
        <v>169</v>
      </c>
      <c r="F1018">
        <v>227</v>
      </c>
      <c r="G1018" t="s">
        <v>574</v>
      </c>
      <c r="H1018" t="s">
        <v>12</v>
      </c>
      <c r="I1018" t="s">
        <v>13</v>
      </c>
      <c r="J1018" t="s">
        <v>15</v>
      </c>
      <c r="K1018">
        <v>41</v>
      </c>
    </row>
    <row r="1019" spans="1:11" x14ac:dyDescent="0.25">
      <c r="A1019" t="s">
        <v>211</v>
      </c>
      <c r="B1019" t="s">
        <v>304</v>
      </c>
      <c r="C1019" t="s">
        <v>572</v>
      </c>
      <c r="D1019">
        <v>138</v>
      </c>
      <c r="E1019" t="s">
        <v>572</v>
      </c>
      <c r="F1019">
        <v>1063</v>
      </c>
      <c r="G1019" t="s">
        <v>573</v>
      </c>
      <c r="H1019" t="s">
        <v>12</v>
      </c>
      <c r="I1019" t="s">
        <v>13</v>
      </c>
      <c r="J1019" t="s">
        <v>14</v>
      </c>
      <c r="K1019">
        <v>51</v>
      </c>
    </row>
    <row r="1020" spans="1:11" x14ac:dyDescent="0.25">
      <c r="A1020" t="s">
        <v>211</v>
      </c>
      <c r="B1020" t="s">
        <v>304</v>
      </c>
      <c r="C1020" t="s">
        <v>572</v>
      </c>
      <c r="D1020">
        <v>138</v>
      </c>
      <c r="E1020" t="s">
        <v>572</v>
      </c>
      <c r="F1020">
        <v>1063</v>
      </c>
      <c r="G1020" t="s">
        <v>573</v>
      </c>
      <c r="H1020" t="s">
        <v>12</v>
      </c>
      <c r="I1020" t="s">
        <v>13</v>
      </c>
      <c r="J1020" t="s">
        <v>15</v>
      </c>
      <c r="K1020">
        <v>57</v>
      </c>
    </row>
    <row r="1021" spans="1:11" x14ac:dyDescent="0.25">
      <c r="A1021" t="s">
        <v>211</v>
      </c>
      <c r="B1021" t="s">
        <v>304</v>
      </c>
      <c r="C1021" t="s">
        <v>293</v>
      </c>
      <c r="D1021">
        <v>320</v>
      </c>
      <c r="E1021" t="s">
        <v>293</v>
      </c>
      <c r="F1021">
        <v>798</v>
      </c>
      <c r="G1021" t="s">
        <v>294</v>
      </c>
      <c r="H1021" t="s">
        <v>12</v>
      </c>
      <c r="I1021" t="s">
        <v>13</v>
      </c>
      <c r="J1021" t="s">
        <v>15</v>
      </c>
      <c r="K1021">
        <v>1</v>
      </c>
    </row>
    <row r="1022" spans="1:11" x14ac:dyDescent="0.25">
      <c r="A1022" t="s">
        <v>211</v>
      </c>
      <c r="B1022" t="s">
        <v>304</v>
      </c>
      <c r="C1022" t="s">
        <v>293</v>
      </c>
      <c r="D1022">
        <v>320</v>
      </c>
      <c r="E1022" t="s">
        <v>293</v>
      </c>
      <c r="F1022">
        <v>799</v>
      </c>
      <c r="G1022" t="s">
        <v>100</v>
      </c>
      <c r="H1022" t="s">
        <v>12</v>
      </c>
      <c r="I1022" t="s">
        <v>13</v>
      </c>
      <c r="J1022" t="s">
        <v>15</v>
      </c>
      <c r="K1022">
        <v>1</v>
      </c>
    </row>
    <row r="1023" spans="1:11" x14ac:dyDescent="0.25">
      <c r="A1023" t="s">
        <v>211</v>
      </c>
      <c r="B1023" t="s">
        <v>232</v>
      </c>
      <c r="C1023" t="s">
        <v>232</v>
      </c>
      <c r="D1023">
        <v>43</v>
      </c>
      <c r="E1023" t="s">
        <v>233</v>
      </c>
      <c r="F1023">
        <v>15</v>
      </c>
      <c r="G1023" t="s">
        <v>334</v>
      </c>
      <c r="H1023" t="s">
        <v>23</v>
      </c>
      <c r="I1023" t="s">
        <v>24</v>
      </c>
      <c r="J1023" t="s">
        <v>14</v>
      </c>
      <c r="K1023">
        <v>14</v>
      </c>
    </row>
    <row r="1024" spans="1:11" x14ac:dyDescent="0.25">
      <c r="A1024" t="s">
        <v>211</v>
      </c>
      <c r="B1024" t="s">
        <v>232</v>
      </c>
      <c r="C1024" t="s">
        <v>232</v>
      </c>
      <c r="D1024">
        <v>43</v>
      </c>
      <c r="E1024" t="s">
        <v>233</v>
      </c>
      <c r="F1024">
        <v>15</v>
      </c>
      <c r="G1024" t="s">
        <v>334</v>
      </c>
      <c r="H1024" t="s">
        <v>23</v>
      </c>
      <c r="I1024" t="s">
        <v>24</v>
      </c>
      <c r="J1024" t="s">
        <v>14</v>
      </c>
      <c r="K1024">
        <v>1</v>
      </c>
    </row>
    <row r="1025" spans="1:11" x14ac:dyDescent="0.25">
      <c r="A1025" t="s">
        <v>211</v>
      </c>
      <c r="B1025" t="s">
        <v>232</v>
      </c>
      <c r="C1025" t="s">
        <v>232</v>
      </c>
      <c r="D1025">
        <v>43</v>
      </c>
      <c r="E1025" t="s">
        <v>233</v>
      </c>
      <c r="F1025">
        <v>15</v>
      </c>
      <c r="G1025" t="s">
        <v>334</v>
      </c>
      <c r="H1025" t="s">
        <v>23</v>
      </c>
      <c r="I1025" t="s">
        <v>24</v>
      </c>
      <c r="J1025" t="s">
        <v>15</v>
      </c>
      <c r="K1025">
        <v>20</v>
      </c>
    </row>
    <row r="1026" spans="1:11" x14ac:dyDescent="0.25">
      <c r="A1026" t="s">
        <v>211</v>
      </c>
      <c r="B1026" t="s">
        <v>232</v>
      </c>
      <c r="C1026" t="s">
        <v>232</v>
      </c>
      <c r="D1026">
        <v>43</v>
      </c>
      <c r="E1026" t="s">
        <v>233</v>
      </c>
      <c r="F1026">
        <v>223</v>
      </c>
      <c r="G1026" t="s">
        <v>576</v>
      </c>
      <c r="H1026" t="s">
        <v>12</v>
      </c>
      <c r="I1026" t="s">
        <v>13</v>
      </c>
      <c r="J1026" t="s">
        <v>14</v>
      </c>
      <c r="K1026">
        <v>21</v>
      </c>
    </row>
    <row r="1027" spans="1:11" x14ac:dyDescent="0.25">
      <c r="A1027" t="s">
        <v>211</v>
      </c>
      <c r="B1027" t="s">
        <v>232</v>
      </c>
      <c r="C1027" t="s">
        <v>232</v>
      </c>
      <c r="D1027">
        <v>43</v>
      </c>
      <c r="E1027" t="s">
        <v>233</v>
      </c>
      <c r="F1027">
        <v>223</v>
      </c>
      <c r="G1027" t="s">
        <v>576</v>
      </c>
      <c r="H1027" t="s">
        <v>12</v>
      </c>
      <c r="I1027" t="s">
        <v>13</v>
      </c>
      <c r="J1027" t="s">
        <v>15</v>
      </c>
      <c r="K1027">
        <v>30</v>
      </c>
    </row>
    <row r="1028" spans="1:11" x14ac:dyDescent="0.25">
      <c r="A1028" t="s">
        <v>211</v>
      </c>
      <c r="B1028" t="s">
        <v>232</v>
      </c>
      <c r="C1028" t="s">
        <v>232</v>
      </c>
      <c r="D1028">
        <v>43</v>
      </c>
      <c r="E1028" t="s">
        <v>233</v>
      </c>
      <c r="F1028">
        <v>288</v>
      </c>
      <c r="G1028" t="s">
        <v>627</v>
      </c>
      <c r="H1028" t="s">
        <v>12</v>
      </c>
      <c r="I1028" t="s">
        <v>13</v>
      </c>
      <c r="J1028" t="s">
        <v>14</v>
      </c>
      <c r="K1028">
        <v>8</v>
      </c>
    </row>
    <row r="1029" spans="1:11" x14ac:dyDescent="0.25">
      <c r="A1029" t="s">
        <v>211</v>
      </c>
      <c r="B1029" t="s">
        <v>232</v>
      </c>
      <c r="C1029" t="s">
        <v>232</v>
      </c>
      <c r="D1029">
        <v>43</v>
      </c>
      <c r="E1029" t="s">
        <v>233</v>
      </c>
      <c r="F1029">
        <v>288</v>
      </c>
      <c r="G1029" t="s">
        <v>627</v>
      </c>
      <c r="H1029" t="s">
        <v>12</v>
      </c>
      <c r="I1029" t="s">
        <v>13</v>
      </c>
      <c r="J1029" t="s">
        <v>15</v>
      </c>
      <c r="K1029">
        <v>12</v>
      </c>
    </row>
    <row r="1030" spans="1:11" x14ac:dyDescent="0.25">
      <c r="A1030" t="s">
        <v>211</v>
      </c>
      <c r="B1030" t="s">
        <v>232</v>
      </c>
      <c r="C1030" t="s">
        <v>232</v>
      </c>
      <c r="D1030">
        <v>43</v>
      </c>
      <c r="E1030" t="s">
        <v>233</v>
      </c>
      <c r="F1030">
        <v>289</v>
      </c>
      <c r="G1030" t="s">
        <v>366</v>
      </c>
      <c r="H1030" t="s">
        <v>12</v>
      </c>
      <c r="I1030" t="s">
        <v>13</v>
      </c>
      <c r="J1030" t="s">
        <v>14</v>
      </c>
      <c r="K1030">
        <v>18</v>
      </c>
    </row>
    <row r="1031" spans="1:11" x14ac:dyDescent="0.25">
      <c r="A1031" t="s">
        <v>211</v>
      </c>
      <c r="B1031" t="s">
        <v>232</v>
      </c>
      <c r="C1031" t="s">
        <v>232</v>
      </c>
      <c r="D1031">
        <v>43</v>
      </c>
      <c r="E1031" t="s">
        <v>233</v>
      </c>
      <c r="F1031">
        <v>289</v>
      </c>
      <c r="G1031" t="s">
        <v>366</v>
      </c>
      <c r="H1031" t="s">
        <v>12</v>
      </c>
      <c r="I1031" t="s">
        <v>13</v>
      </c>
      <c r="J1031" t="s">
        <v>15</v>
      </c>
      <c r="K1031">
        <v>7</v>
      </c>
    </row>
    <row r="1032" spans="1:11" x14ac:dyDescent="0.25">
      <c r="A1032" t="s">
        <v>211</v>
      </c>
      <c r="B1032" t="s">
        <v>232</v>
      </c>
      <c r="C1032" t="s">
        <v>232</v>
      </c>
      <c r="D1032">
        <v>43</v>
      </c>
      <c r="E1032" t="s">
        <v>233</v>
      </c>
      <c r="F1032">
        <v>289</v>
      </c>
      <c r="G1032" t="s">
        <v>366</v>
      </c>
      <c r="H1032" t="s">
        <v>12</v>
      </c>
      <c r="I1032" t="s">
        <v>13</v>
      </c>
      <c r="J1032" t="s">
        <v>15</v>
      </c>
      <c r="K1032">
        <v>1</v>
      </c>
    </row>
    <row r="1033" spans="1:11" x14ac:dyDescent="0.25">
      <c r="A1033" t="s">
        <v>211</v>
      </c>
      <c r="B1033" t="s">
        <v>232</v>
      </c>
      <c r="C1033" t="s">
        <v>232</v>
      </c>
      <c r="D1033">
        <v>43</v>
      </c>
      <c r="E1033" t="s">
        <v>233</v>
      </c>
      <c r="F1033">
        <v>290</v>
      </c>
      <c r="G1033" t="s">
        <v>268</v>
      </c>
      <c r="H1033" t="s">
        <v>12</v>
      </c>
      <c r="I1033" t="s">
        <v>13</v>
      </c>
      <c r="J1033" t="s">
        <v>14</v>
      </c>
      <c r="K1033">
        <v>9</v>
      </c>
    </row>
    <row r="1034" spans="1:11" x14ac:dyDescent="0.25">
      <c r="A1034" t="s">
        <v>211</v>
      </c>
      <c r="B1034" t="s">
        <v>232</v>
      </c>
      <c r="C1034" t="s">
        <v>232</v>
      </c>
      <c r="D1034">
        <v>43</v>
      </c>
      <c r="E1034" t="s">
        <v>233</v>
      </c>
      <c r="F1034">
        <v>290</v>
      </c>
      <c r="G1034" t="s">
        <v>268</v>
      </c>
      <c r="H1034" t="s">
        <v>12</v>
      </c>
      <c r="I1034" t="s">
        <v>13</v>
      </c>
      <c r="J1034" t="s">
        <v>15</v>
      </c>
      <c r="K1034">
        <v>10</v>
      </c>
    </row>
    <row r="1035" spans="1:11" x14ac:dyDescent="0.25">
      <c r="A1035" t="s">
        <v>211</v>
      </c>
      <c r="B1035" t="s">
        <v>232</v>
      </c>
      <c r="C1035" t="s">
        <v>232</v>
      </c>
      <c r="D1035">
        <v>131</v>
      </c>
      <c r="E1035" t="s">
        <v>26</v>
      </c>
      <c r="F1035">
        <v>398</v>
      </c>
      <c r="G1035" t="s">
        <v>26</v>
      </c>
      <c r="H1035" t="s">
        <v>23</v>
      </c>
      <c r="I1035" t="s">
        <v>24</v>
      </c>
      <c r="J1035" t="s">
        <v>15</v>
      </c>
      <c r="K1035">
        <v>2</v>
      </c>
    </row>
    <row r="1036" spans="1:11" x14ac:dyDescent="0.25">
      <c r="A1036" t="s">
        <v>211</v>
      </c>
      <c r="B1036" t="s">
        <v>232</v>
      </c>
      <c r="C1036" t="s">
        <v>232</v>
      </c>
      <c r="D1036">
        <v>657</v>
      </c>
      <c r="E1036" t="s">
        <v>691</v>
      </c>
      <c r="F1036">
        <v>657</v>
      </c>
      <c r="G1036" t="s">
        <v>692</v>
      </c>
      <c r="H1036" t="s">
        <v>12</v>
      </c>
      <c r="I1036" t="s">
        <v>47</v>
      </c>
      <c r="J1036" t="s">
        <v>14</v>
      </c>
      <c r="K1036">
        <v>5</v>
      </c>
    </row>
    <row r="1037" spans="1:11" x14ac:dyDescent="0.25">
      <c r="A1037" t="s">
        <v>211</v>
      </c>
      <c r="B1037" t="s">
        <v>232</v>
      </c>
      <c r="C1037" t="s">
        <v>232</v>
      </c>
      <c r="D1037">
        <v>657</v>
      </c>
      <c r="E1037" t="s">
        <v>691</v>
      </c>
      <c r="F1037">
        <v>657</v>
      </c>
      <c r="G1037" t="s">
        <v>692</v>
      </c>
      <c r="H1037" t="s">
        <v>12</v>
      </c>
      <c r="I1037" t="s">
        <v>47</v>
      </c>
      <c r="J1037" t="s">
        <v>15</v>
      </c>
      <c r="K1037">
        <v>9</v>
      </c>
    </row>
    <row r="1038" spans="1:11" x14ac:dyDescent="0.25">
      <c r="A1038" t="s">
        <v>211</v>
      </c>
      <c r="B1038" t="s">
        <v>232</v>
      </c>
      <c r="C1038" t="s">
        <v>232</v>
      </c>
      <c r="D1038">
        <v>661</v>
      </c>
      <c r="E1038" t="s">
        <v>693</v>
      </c>
      <c r="F1038">
        <v>661</v>
      </c>
      <c r="G1038" t="s">
        <v>694</v>
      </c>
      <c r="H1038" t="s">
        <v>12</v>
      </c>
      <c r="I1038" t="s">
        <v>47</v>
      </c>
      <c r="J1038" t="s">
        <v>14</v>
      </c>
      <c r="K1038">
        <v>22</v>
      </c>
    </row>
    <row r="1039" spans="1:11" x14ac:dyDescent="0.25">
      <c r="A1039" t="s">
        <v>211</v>
      </c>
      <c r="B1039" t="s">
        <v>232</v>
      </c>
      <c r="C1039" t="s">
        <v>232</v>
      </c>
      <c r="D1039">
        <v>661</v>
      </c>
      <c r="E1039" t="s">
        <v>693</v>
      </c>
      <c r="F1039">
        <v>661</v>
      </c>
      <c r="G1039" t="s">
        <v>694</v>
      </c>
      <c r="H1039" t="s">
        <v>12</v>
      </c>
      <c r="I1039" t="s">
        <v>47</v>
      </c>
      <c r="J1039" t="s">
        <v>15</v>
      </c>
      <c r="K1039">
        <v>23</v>
      </c>
    </row>
    <row r="1040" spans="1:11" x14ac:dyDescent="0.25">
      <c r="A1040" t="s">
        <v>211</v>
      </c>
      <c r="B1040" t="s">
        <v>232</v>
      </c>
      <c r="C1040" t="s">
        <v>232</v>
      </c>
      <c r="D1040">
        <v>804</v>
      </c>
      <c r="E1040" t="s">
        <v>575</v>
      </c>
      <c r="F1040">
        <v>132</v>
      </c>
      <c r="G1040" t="s">
        <v>232</v>
      </c>
      <c r="H1040" t="s">
        <v>23</v>
      </c>
      <c r="I1040" t="s">
        <v>68</v>
      </c>
      <c r="J1040" t="s">
        <v>14</v>
      </c>
      <c r="K1040">
        <v>17</v>
      </c>
    </row>
    <row r="1041" spans="1:11" x14ac:dyDescent="0.25">
      <c r="A1041" t="s">
        <v>211</v>
      </c>
      <c r="B1041" t="s">
        <v>232</v>
      </c>
      <c r="C1041" t="s">
        <v>232</v>
      </c>
      <c r="D1041">
        <v>804</v>
      </c>
      <c r="E1041" t="s">
        <v>575</v>
      </c>
      <c r="F1041">
        <v>132</v>
      </c>
      <c r="G1041" t="s">
        <v>232</v>
      </c>
      <c r="H1041" t="s">
        <v>23</v>
      </c>
      <c r="I1041" t="s">
        <v>68</v>
      </c>
      <c r="J1041" t="s">
        <v>15</v>
      </c>
      <c r="K1041">
        <v>28</v>
      </c>
    </row>
    <row r="1042" spans="1:11" x14ac:dyDescent="0.25">
      <c r="A1042" t="s">
        <v>211</v>
      </c>
      <c r="B1042" t="s">
        <v>232</v>
      </c>
      <c r="C1042" t="s">
        <v>232</v>
      </c>
      <c r="D1042">
        <v>804</v>
      </c>
      <c r="E1042" t="s">
        <v>575</v>
      </c>
      <c r="F1042">
        <v>132</v>
      </c>
      <c r="G1042" t="s">
        <v>232</v>
      </c>
      <c r="H1042" t="s">
        <v>23</v>
      </c>
      <c r="I1042" t="s">
        <v>68</v>
      </c>
      <c r="J1042" t="s">
        <v>15</v>
      </c>
      <c r="K1042">
        <v>2</v>
      </c>
    </row>
    <row r="1043" spans="1:11" x14ac:dyDescent="0.25">
      <c r="A1043" t="s">
        <v>211</v>
      </c>
      <c r="B1043" t="s">
        <v>232</v>
      </c>
      <c r="C1043" t="s">
        <v>234</v>
      </c>
      <c r="D1043">
        <v>806</v>
      </c>
      <c r="E1043" t="s">
        <v>235</v>
      </c>
      <c r="F1043">
        <v>133</v>
      </c>
      <c r="G1043" t="s">
        <v>234</v>
      </c>
      <c r="H1043" t="s">
        <v>23</v>
      </c>
      <c r="I1043" t="s">
        <v>68</v>
      </c>
      <c r="J1043" t="s">
        <v>14</v>
      </c>
      <c r="K1043">
        <v>1</v>
      </c>
    </row>
    <row r="1044" spans="1:11" x14ac:dyDescent="0.25">
      <c r="A1044" t="s">
        <v>211</v>
      </c>
      <c r="B1044" t="s">
        <v>232</v>
      </c>
      <c r="C1044" t="s">
        <v>234</v>
      </c>
      <c r="D1044">
        <v>806</v>
      </c>
      <c r="E1044" t="s">
        <v>235</v>
      </c>
      <c r="F1044">
        <v>133</v>
      </c>
      <c r="G1044" t="s">
        <v>234</v>
      </c>
      <c r="H1044" t="s">
        <v>23</v>
      </c>
      <c r="I1044" t="s">
        <v>68</v>
      </c>
      <c r="J1044" t="s">
        <v>15</v>
      </c>
      <c r="K1044">
        <v>2</v>
      </c>
    </row>
    <row r="1045" spans="1:11" x14ac:dyDescent="0.25">
      <c r="A1045" t="s">
        <v>211</v>
      </c>
      <c r="B1045" t="s">
        <v>232</v>
      </c>
      <c r="C1045" t="s">
        <v>234</v>
      </c>
      <c r="D1045">
        <v>806</v>
      </c>
      <c r="E1045" t="s">
        <v>235</v>
      </c>
      <c r="F1045">
        <v>750</v>
      </c>
      <c r="G1045" t="s">
        <v>577</v>
      </c>
      <c r="H1045" t="s">
        <v>12</v>
      </c>
      <c r="I1045" t="s">
        <v>13</v>
      </c>
      <c r="J1045" t="s">
        <v>14</v>
      </c>
      <c r="K1045">
        <v>22</v>
      </c>
    </row>
    <row r="1046" spans="1:11" x14ac:dyDescent="0.25">
      <c r="A1046" t="s">
        <v>211</v>
      </c>
      <c r="B1046" t="s">
        <v>232</v>
      </c>
      <c r="C1046" t="s">
        <v>234</v>
      </c>
      <c r="D1046">
        <v>806</v>
      </c>
      <c r="E1046" t="s">
        <v>235</v>
      </c>
      <c r="F1046">
        <v>750</v>
      </c>
      <c r="G1046" t="s">
        <v>577</v>
      </c>
      <c r="H1046" t="s">
        <v>12</v>
      </c>
      <c r="I1046" t="s">
        <v>13</v>
      </c>
      <c r="J1046" t="s">
        <v>15</v>
      </c>
      <c r="K1046">
        <v>35</v>
      </c>
    </row>
    <row r="1047" spans="1:11" x14ac:dyDescent="0.25">
      <c r="A1047" t="s">
        <v>211</v>
      </c>
      <c r="B1047" t="s">
        <v>232</v>
      </c>
      <c r="C1047" t="s">
        <v>234</v>
      </c>
      <c r="D1047">
        <v>806</v>
      </c>
      <c r="E1047" t="s">
        <v>235</v>
      </c>
      <c r="F1047">
        <v>751</v>
      </c>
      <c r="G1047" t="s">
        <v>628</v>
      </c>
      <c r="H1047" t="s">
        <v>12</v>
      </c>
      <c r="I1047" t="s">
        <v>13</v>
      </c>
      <c r="J1047" t="s">
        <v>14</v>
      </c>
      <c r="K1047">
        <v>3</v>
      </c>
    </row>
    <row r="1048" spans="1:11" x14ac:dyDescent="0.25">
      <c r="A1048" t="s">
        <v>211</v>
      </c>
      <c r="B1048" t="s">
        <v>232</v>
      </c>
      <c r="C1048" t="s">
        <v>234</v>
      </c>
      <c r="D1048">
        <v>806</v>
      </c>
      <c r="E1048" t="s">
        <v>235</v>
      </c>
      <c r="F1048">
        <v>751</v>
      </c>
      <c r="G1048" t="s">
        <v>628</v>
      </c>
      <c r="H1048" t="s">
        <v>12</v>
      </c>
      <c r="I1048" t="s">
        <v>13</v>
      </c>
      <c r="J1048" t="s">
        <v>14</v>
      </c>
      <c r="K1048">
        <v>15</v>
      </c>
    </row>
    <row r="1049" spans="1:11" x14ac:dyDescent="0.25">
      <c r="A1049" t="s">
        <v>211</v>
      </c>
      <c r="B1049" t="s">
        <v>232</v>
      </c>
      <c r="C1049" t="s">
        <v>234</v>
      </c>
      <c r="D1049">
        <v>806</v>
      </c>
      <c r="E1049" t="s">
        <v>235</v>
      </c>
      <c r="F1049">
        <v>751</v>
      </c>
      <c r="G1049" t="s">
        <v>628</v>
      </c>
      <c r="H1049" t="s">
        <v>12</v>
      </c>
      <c r="I1049" t="s">
        <v>13</v>
      </c>
      <c r="J1049" t="s">
        <v>15</v>
      </c>
      <c r="K1049">
        <v>2</v>
      </c>
    </row>
    <row r="1050" spans="1:11" x14ac:dyDescent="0.25">
      <c r="A1050" t="s">
        <v>211</v>
      </c>
      <c r="B1050" t="s">
        <v>232</v>
      </c>
      <c r="C1050" t="s">
        <v>234</v>
      </c>
      <c r="D1050">
        <v>806</v>
      </c>
      <c r="E1050" t="s">
        <v>235</v>
      </c>
      <c r="F1050">
        <v>751</v>
      </c>
      <c r="G1050" t="s">
        <v>628</v>
      </c>
      <c r="H1050" t="s">
        <v>12</v>
      </c>
      <c r="I1050" t="s">
        <v>13</v>
      </c>
      <c r="J1050" t="s">
        <v>15</v>
      </c>
      <c r="K1050">
        <v>10</v>
      </c>
    </row>
    <row r="1051" spans="1:11" x14ac:dyDescent="0.25">
      <c r="A1051" t="s">
        <v>211</v>
      </c>
      <c r="B1051" t="s">
        <v>232</v>
      </c>
      <c r="C1051" t="s">
        <v>234</v>
      </c>
      <c r="D1051">
        <v>806</v>
      </c>
      <c r="E1051" t="s">
        <v>235</v>
      </c>
      <c r="F1051">
        <v>752</v>
      </c>
      <c r="G1051" t="s">
        <v>236</v>
      </c>
      <c r="H1051" t="s">
        <v>12</v>
      </c>
      <c r="I1051" t="s">
        <v>13</v>
      </c>
      <c r="J1051" t="s">
        <v>14</v>
      </c>
      <c r="K1051">
        <v>7</v>
      </c>
    </row>
    <row r="1052" spans="1:11" x14ac:dyDescent="0.25">
      <c r="A1052" t="s">
        <v>211</v>
      </c>
      <c r="B1052" t="s">
        <v>232</v>
      </c>
      <c r="C1052" t="s">
        <v>234</v>
      </c>
      <c r="D1052">
        <v>806</v>
      </c>
      <c r="E1052" t="s">
        <v>235</v>
      </c>
      <c r="F1052">
        <v>752</v>
      </c>
      <c r="G1052" t="s">
        <v>236</v>
      </c>
      <c r="H1052" t="s">
        <v>12</v>
      </c>
      <c r="I1052" t="s">
        <v>13</v>
      </c>
      <c r="J1052" t="s">
        <v>15</v>
      </c>
      <c r="K1052">
        <v>7</v>
      </c>
    </row>
    <row r="1053" spans="1:11" x14ac:dyDescent="0.25">
      <c r="A1053" t="s">
        <v>211</v>
      </c>
      <c r="B1053" t="s">
        <v>232</v>
      </c>
      <c r="C1053" t="s">
        <v>234</v>
      </c>
      <c r="D1053">
        <v>806</v>
      </c>
      <c r="E1053" t="s">
        <v>235</v>
      </c>
      <c r="F1053">
        <v>752</v>
      </c>
      <c r="G1053" t="s">
        <v>236</v>
      </c>
      <c r="H1053" t="s">
        <v>12</v>
      </c>
      <c r="I1053" t="s">
        <v>13</v>
      </c>
      <c r="J1053" t="s">
        <v>15</v>
      </c>
      <c r="K1053">
        <v>1</v>
      </c>
    </row>
    <row r="1054" spans="1:11" x14ac:dyDescent="0.25">
      <c r="A1054" t="s">
        <v>211</v>
      </c>
      <c r="B1054" t="s">
        <v>232</v>
      </c>
      <c r="C1054" t="s">
        <v>234</v>
      </c>
      <c r="D1054">
        <v>806</v>
      </c>
      <c r="E1054" t="s">
        <v>235</v>
      </c>
      <c r="F1054">
        <v>1569</v>
      </c>
      <c r="G1054" t="s">
        <v>695</v>
      </c>
      <c r="H1054" t="s">
        <v>12</v>
      </c>
      <c r="I1054" t="s">
        <v>47</v>
      </c>
      <c r="J1054" t="s">
        <v>14</v>
      </c>
      <c r="K1054">
        <v>36</v>
      </c>
    </row>
    <row r="1055" spans="1:11" x14ac:dyDescent="0.25">
      <c r="A1055" t="s">
        <v>211</v>
      </c>
      <c r="B1055" t="s">
        <v>232</v>
      </c>
      <c r="C1055" t="s">
        <v>234</v>
      </c>
      <c r="D1055">
        <v>806</v>
      </c>
      <c r="E1055" t="s">
        <v>235</v>
      </c>
      <c r="F1055">
        <v>1569</v>
      </c>
      <c r="G1055" t="s">
        <v>695</v>
      </c>
      <c r="H1055" t="s">
        <v>12</v>
      </c>
      <c r="I1055" t="s">
        <v>47</v>
      </c>
      <c r="J1055" t="s">
        <v>15</v>
      </c>
      <c r="K1055">
        <v>42</v>
      </c>
    </row>
    <row r="1056" spans="1:11" x14ac:dyDescent="0.25">
      <c r="A1056" t="s">
        <v>211</v>
      </c>
      <c r="B1056" t="s">
        <v>232</v>
      </c>
      <c r="C1056" t="s">
        <v>696</v>
      </c>
      <c r="D1056">
        <v>664</v>
      </c>
      <c r="E1056" t="s">
        <v>697</v>
      </c>
      <c r="F1056">
        <v>664</v>
      </c>
      <c r="G1056" t="s">
        <v>698</v>
      </c>
      <c r="H1056" t="s">
        <v>12</v>
      </c>
      <c r="I1056" t="s">
        <v>47</v>
      </c>
      <c r="J1056" t="s">
        <v>14</v>
      </c>
      <c r="K1056">
        <v>33</v>
      </c>
    </row>
    <row r="1057" spans="1:11" x14ac:dyDescent="0.25">
      <c r="A1057" t="s">
        <v>211</v>
      </c>
      <c r="B1057" t="s">
        <v>232</v>
      </c>
      <c r="C1057" t="s">
        <v>696</v>
      </c>
      <c r="D1057">
        <v>664</v>
      </c>
      <c r="E1057" t="s">
        <v>697</v>
      </c>
      <c r="F1057">
        <v>664</v>
      </c>
      <c r="G1057" t="s">
        <v>698</v>
      </c>
      <c r="H1057" t="s">
        <v>12</v>
      </c>
      <c r="I1057" t="s">
        <v>47</v>
      </c>
      <c r="J1057" t="s">
        <v>15</v>
      </c>
      <c r="K1057">
        <v>29</v>
      </c>
    </row>
    <row r="1058" spans="1:11" x14ac:dyDescent="0.25">
      <c r="A1058" t="s">
        <v>211</v>
      </c>
      <c r="B1058" t="s">
        <v>232</v>
      </c>
      <c r="C1058" t="s">
        <v>696</v>
      </c>
      <c r="D1058">
        <v>665</v>
      </c>
      <c r="E1058" t="s">
        <v>699</v>
      </c>
      <c r="F1058">
        <v>665</v>
      </c>
      <c r="G1058" t="s">
        <v>700</v>
      </c>
      <c r="H1058" t="s">
        <v>12</v>
      </c>
      <c r="I1058" t="s">
        <v>47</v>
      </c>
      <c r="J1058" t="s">
        <v>14</v>
      </c>
      <c r="K1058">
        <v>25</v>
      </c>
    </row>
    <row r="1059" spans="1:11" x14ac:dyDescent="0.25">
      <c r="A1059" t="s">
        <v>211</v>
      </c>
      <c r="B1059" t="s">
        <v>232</v>
      </c>
      <c r="C1059" t="s">
        <v>696</v>
      </c>
      <c r="D1059">
        <v>665</v>
      </c>
      <c r="E1059" t="s">
        <v>699</v>
      </c>
      <c r="F1059">
        <v>665</v>
      </c>
      <c r="G1059" t="s">
        <v>700</v>
      </c>
      <c r="H1059" t="s">
        <v>12</v>
      </c>
      <c r="I1059" t="s">
        <v>47</v>
      </c>
      <c r="J1059" t="s">
        <v>15</v>
      </c>
      <c r="K1059">
        <v>17</v>
      </c>
    </row>
    <row r="1060" spans="1:11" x14ac:dyDescent="0.25">
      <c r="A1060" t="s">
        <v>211</v>
      </c>
      <c r="B1060" t="s">
        <v>232</v>
      </c>
      <c r="C1060" t="s">
        <v>701</v>
      </c>
      <c r="D1060">
        <v>670</v>
      </c>
      <c r="E1060" t="s">
        <v>702</v>
      </c>
      <c r="F1060">
        <v>670</v>
      </c>
      <c r="G1060" t="s">
        <v>703</v>
      </c>
      <c r="H1060" t="s">
        <v>12</v>
      </c>
      <c r="I1060" t="s">
        <v>47</v>
      </c>
      <c r="J1060" t="s">
        <v>14</v>
      </c>
      <c r="K1060">
        <v>49</v>
      </c>
    </row>
    <row r="1061" spans="1:11" x14ac:dyDescent="0.25">
      <c r="A1061" t="s">
        <v>211</v>
      </c>
      <c r="B1061" t="s">
        <v>232</v>
      </c>
      <c r="C1061" t="s">
        <v>701</v>
      </c>
      <c r="D1061">
        <v>670</v>
      </c>
      <c r="E1061" t="s">
        <v>702</v>
      </c>
      <c r="F1061">
        <v>670</v>
      </c>
      <c r="G1061" t="s">
        <v>703</v>
      </c>
      <c r="H1061" t="s">
        <v>12</v>
      </c>
      <c r="I1061" t="s">
        <v>47</v>
      </c>
      <c r="J1061" t="s">
        <v>15</v>
      </c>
      <c r="K1061">
        <v>44</v>
      </c>
    </row>
    <row r="1062" spans="1:11" x14ac:dyDescent="0.25">
      <c r="A1062" t="s">
        <v>211</v>
      </c>
      <c r="B1062" t="s">
        <v>232</v>
      </c>
      <c r="C1062" t="s">
        <v>704</v>
      </c>
      <c r="D1062">
        <v>611</v>
      </c>
      <c r="E1062" t="s">
        <v>705</v>
      </c>
      <c r="F1062">
        <v>611</v>
      </c>
      <c r="G1062" t="s">
        <v>706</v>
      </c>
      <c r="H1062" t="s">
        <v>12</v>
      </c>
      <c r="I1062" t="s">
        <v>47</v>
      </c>
      <c r="J1062" t="s">
        <v>14</v>
      </c>
      <c r="K1062">
        <v>15</v>
      </c>
    </row>
    <row r="1063" spans="1:11" x14ac:dyDescent="0.25">
      <c r="A1063" t="s">
        <v>211</v>
      </c>
      <c r="B1063" t="s">
        <v>232</v>
      </c>
      <c r="C1063" t="s">
        <v>704</v>
      </c>
      <c r="D1063">
        <v>611</v>
      </c>
      <c r="E1063" t="s">
        <v>705</v>
      </c>
      <c r="F1063">
        <v>611</v>
      </c>
      <c r="G1063" t="s">
        <v>706</v>
      </c>
      <c r="H1063" t="s">
        <v>12</v>
      </c>
      <c r="I1063" t="s">
        <v>47</v>
      </c>
      <c r="J1063" t="s">
        <v>15</v>
      </c>
      <c r="K1063">
        <v>17</v>
      </c>
    </row>
    <row r="1064" spans="1:11" x14ac:dyDescent="0.25">
      <c r="A1064" t="s">
        <v>211</v>
      </c>
      <c r="B1064" t="s">
        <v>232</v>
      </c>
      <c r="C1064" t="s">
        <v>704</v>
      </c>
      <c r="D1064">
        <v>630</v>
      </c>
      <c r="E1064" t="s">
        <v>707</v>
      </c>
      <c r="F1064">
        <v>630</v>
      </c>
      <c r="G1064" t="s">
        <v>708</v>
      </c>
      <c r="H1064" t="s">
        <v>12</v>
      </c>
      <c r="I1064" t="s">
        <v>47</v>
      </c>
      <c r="J1064" t="s">
        <v>15</v>
      </c>
      <c r="K1064">
        <v>1</v>
      </c>
    </row>
    <row r="1065" spans="1:11" x14ac:dyDescent="0.25">
      <c r="A1065" t="s">
        <v>211</v>
      </c>
      <c r="B1065" t="s">
        <v>237</v>
      </c>
      <c r="C1065" t="s">
        <v>238</v>
      </c>
      <c r="D1065">
        <v>35</v>
      </c>
      <c r="E1065" t="s">
        <v>238</v>
      </c>
      <c r="F1065">
        <v>20</v>
      </c>
      <c r="G1065" t="s">
        <v>238</v>
      </c>
      <c r="H1065" t="s">
        <v>23</v>
      </c>
      <c r="I1065" t="s">
        <v>24</v>
      </c>
      <c r="J1065" t="s">
        <v>14</v>
      </c>
      <c r="K1065">
        <v>25</v>
      </c>
    </row>
    <row r="1066" spans="1:11" x14ac:dyDescent="0.25">
      <c r="A1066" t="s">
        <v>211</v>
      </c>
      <c r="B1066" t="s">
        <v>237</v>
      </c>
      <c r="C1066" t="s">
        <v>238</v>
      </c>
      <c r="D1066">
        <v>35</v>
      </c>
      <c r="E1066" t="s">
        <v>238</v>
      </c>
      <c r="F1066">
        <v>20</v>
      </c>
      <c r="G1066" t="s">
        <v>238</v>
      </c>
      <c r="H1066" t="s">
        <v>23</v>
      </c>
      <c r="I1066" t="s">
        <v>24</v>
      </c>
      <c r="J1066" t="s">
        <v>15</v>
      </c>
      <c r="K1066">
        <v>33</v>
      </c>
    </row>
    <row r="1067" spans="1:11" x14ac:dyDescent="0.25">
      <c r="A1067" t="s">
        <v>211</v>
      </c>
      <c r="B1067" t="s">
        <v>237</v>
      </c>
      <c r="C1067" t="s">
        <v>238</v>
      </c>
      <c r="D1067">
        <v>35</v>
      </c>
      <c r="E1067" t="s">
        <v>238</v>
      </c>
      <c r="F1067">
        <v>20</v>
      </c>
      <c r="G1067" t="s">
        <v>238</v>
      </c>
      <c r="H1067" t="s">
        <v>23</v>
      </c>
      <c r="I1067" t="s">
        <v>24</v>
      </c>
      <c r="J1067" t="s">
        <v>15</v>
      </c>
      <c r="K1067">
        <v>1</v>
      </c>
    </row>
    <row r="1068" spans="1:11" x14ac:dyDescent="0.25">
      <c r="A1068" t="s">
        <v>211</v>
      </c>
      <c r="B1068" t="s">
        <v>237</v>
      </c>
      <c r="C1068" t="s">
        <v>238</v>
      </c>
      <c r="D1068">
        <v>35</v>
      </c>
      <c r="E1068" t="s">
        <v>238</v>
      </c>
      <c r="F1068">
        <v>268</v>
      </c>
      <c r="G1068" t="s">
        <v>162</v>
      </c>
      <c r="H1068" t="s">
        <v>12</v>
      </c>
      <c r="I1068" t="s">
        <v>13</v>
      </c>
      <c r="J1068" t="s">
        <v>14</v>
      </c>
      <c r="K1068">
        <v>14</v>
      </c>
    </row>
    <row r="1069" spans="1:11" x14ac:dyDescent="0.25">
      <c r="A1069" t="s">
        <v>211</v>
      </c>
      <c r="B1069" t="s">
        <v>237</v>
      </c>
      <c r="C1069" t="s">
        <v>238</v>
      </c>
      <c r="D1069">
        <v>35</v>
      </c>
      <c r="E1069" t="s">
        <v>238</v>
      </c>
      <c r="F1069">
        <v>268</v>
      </c>
      <c r="G1069" t="s">
        <v>162</v>
      </c>
      <c r="H1069" t="s">
        <v>12</v>
      </c>
      <c r="I1069" t="s">
        <v>13</v>
      </c>
      <c r="J1069" t="s">
        <v>15</v>
      </c>
      <c r="K1069">
        <v>11</v>
      </c>
    </row>
    <row r="1070" spans="1:11" x14ac:dyDescent="0.25">
      <c r="A1070" t="s">
        <v>211</v>
      </c>
      <c r="B1070" t="s">
        <v>237</v>
      </c>
      <c r="C1070" t="s">
        <v>238</v>
      </c>
      <c r="D1070">
        <v>35</v>
      </c>
      <c r="E1070" t="s">
        <v>238</v>
      </c>
      <c r="F1070">
        <v>269</v>
      </c>
      <c r="G1070" t="s">
        <v>239</v>
      </c>
      <c r="H1070" t="s">
        <v>12</v>
      </c>
      <c r="I1070" t="s">
        <v>13</v>
      </c>
      <c r="J1070" t="s">
        <v>14</v>
      </c>
      <c r="K1070">
        <v>15</v>
      </c>
    </row>
    <row r="1071" spans="1:11" x14ac:dyDescent="0.25">
      <c r="A1071" t="s">
        <v>211</v>
      </c>
      <c r="B1071" t="s">
        <v>237</v>
      </c>
      <c r="C1071" t="s">
        <v>238</v>
      </c>
      <c r="D1071">
        <v>35</v>
      </c>
      <c r="E1071" t="s">
        <v>238</v>
      </c>
      <c r="F1071">
        <v>269</v>
      </c>
      <c r="G1071" t="s">
        <v>239</v>
      </c>
      <c r="H1071" t="s">
        <v>12</v>
      </c>
      <c r="I1071" t="s">
        <v>13</v>
      </c>
      <c r="J1071" t="s">
        <v>15</v>
      </c>
      <c r="K1071">
        <v>16</v>
      </c>
    </row>
    <row r="1072" spans="1:11" x14ac:dyDescent="0.25">
      <c r="A1072" t="s">
        <v>211</v>
      </c>
      <c r="B1072" t="s">
        <v>237</v>
      </c>
      <c r="C1072" t="s">
        <v>238</v>
      </c>
      <c r="D1072">
        <v>35</v>
      </c>
      <c r="E1072" t="s">
        <v>238</v>
      </c>
      <c r="F1072">
        <v>960</v>
      </c>
      <c r="G1072" t="s">
        <v>709</v>
      </c>
      <c r="H1072" t="s">
        <v>12</v>
      </c>
      <c r="I1072" t="s">
        <v>13</v>
      </c>
      <c r="J1072" t="s">
        <v>14</v>
      </c>
      <c r="K1072">
        <v>15</v>
      </c>
    </row>
    <row r="1073" spans="1:11" x14ac:dyDescent="0.25">
      <c r="A1073" t="s">
        <v>211</v>
      </c>
      <c r="B1073" t="s">
        <v>237</v>
      </c>
      <c r="C1073" t="s">
        <v>238</v>
      </c>
      <c r="D1073">
        <v>35</v>
      </c>
      <c r="E1073" t="s">
        <v>238</v>
      </c>
      <c r="F1073">
        <v>960</v>
      </c>
      <c r="G1073" t="s">
        <v>709</v>
      </c>
      <c r="H1073" t="s">
        <v>12</v>
      </c>
      <c r="I1073" t="s">
        <v>13</v>
      </c>
      <c r="J1073" t="s">
        <v>14</v>
      </c>
      <c r="K1073">
        <v>2</v>
      </c>
    </row>
    <row r="1074" spans="1:11" x14ac:dyDescent="0.25">
      <c r="A1074" t="s">
        <v>211</v>
      </c>
      <c r="B1074" t="s">
        <v>237</v>
      </c>
      <c r="C1074" t="s">
        <v>238</v>
      </c>
      <c r="D1074">
        <v>35</v>
      </c>
      <c r="E1074" t="s">
        <v>238</v>
      </c>
      <c r="F1074">
        <v>960</v>
      </c>
      <c r="G1074" t="s">
        <v>709</v>
      </c>
      <c r="H1074" t="s">
        <v>12</v>
      </c>
      <c r="I1074" t="s">
        <v>13</v>
      </c>
      <c r="J1074" t="s">
        <v>15</v>
      </c>
      <c r="K1074">
        <v>22</v>
      </c>
    </row>
    <row r="1075" spans="1:11" x14ac:dyDescent="0.25">
      <c r="A1075" t="s">
        <v>211</v>
      </c>
      <c r="B1075" t="s">
        <v>237</v>
      </c>
      <c r="C1075" t="s">
        <v>238</v>
      </c>
      <c r="D1075">
        <v>35</v>
      </c>
      <c r="E1075" t="s">
        <v>238</v>
      </c>
      <c r="F1075">
        <v>960</v>
      </c>
      <c r="G1075" t="s">
        <v>709</v>
      </c>
      <c r="H1075" t="s">
        <v>12</v>
      </c>
      <c r="I1075" t="s">
        <v>13</v>
      </c>
      <c r="J1075" t="s">
        <v>15</v>
      </c>
      <c r="K1075">
        <v>2</v>
      </c>
    </row>
    <row r="1076" spans="1:11" x14ac:dyDescent="0.25">
      <c r="A1076" t="s">
        <v>211</v>
      </c>
      <c r="B1076" t="s">
        <v>237</v>
      </c>
      <c r="C1076" t="s">
        <v>238</v>
      </c>
      <c r="D1076">
        <v>811</v>
      </c>
      <c r="E1076" t="s">
        <v>578</v>
      </c>
      <c r="F1076">
        <v>134</v>
      </c>
      <c r="G1076" t="s">
        <v>237</v>
      </c>
      <c r="H1076" t="s">
        <v>23</v>
      </c>
      <c r="I1076" t="s">
        <v>68</v>
      </c>
      <c r="J1076" t="s">
        <v>14</v>
      </c>
      <c r="K1076">
        <v>12</v>
      </c>
    </row>
    <row r="1077" spans="1:11" x14ac:dyDescent="0.25">
      <c r="A1077" t="s">
        <v>211</v>
      </c>
      <c r="B1077" t="s">
        <v>237</v>
      </c>
      <c r="C1077" t="s">
        <v>238</v>
      </c>
      <c r="D1077">
        <v>811</v>
      </c>
      <c r="E1077" t="s">
        <v>578</v>
      </c>
      <c r="F1077">
        <v>134</v>
      </c>
      <c r="G1077" t="s">
        <v>237</v>
      </c>
      <c r="H1077" t="s">
        <v>23</v>
      </c>
      <c r="I1077" t="s">
        <v>68</v>
      </c>
      <c r="J1077" t="s">
        <v>15</v>
      </c>
      <c r="K1077">
        <v>16</v>
      </c>
    </row>
    <row r="1078" spans="1:11" x14ac:dyDescent="0.25">
      <c r="A1078" t="s">
        <v>211</v>
      </c>
      <c r="B1078" t="s">
        <v>237</v>
      </c>
      <c r="C1078" t="s">
        <v>710</v>
      </c>
      <c r="D1078">
        <v>133</v>
      </c>
      <c r="E1078" t="s">
        <v>710</v>
      </c>
      <c r="F1078">
        <v>1551</v>
      </c>
      <c r="G1078" t="s">
        <v>710</v>
      </c>
      <c r="H1078" t="s">
        <v>12</v>
      </c>
      <c r="I1078" t="s">
        <v>13</v>
      </c>
      <c r="J1078" t="s">
        <v>14</v>
      </c>
      <c r="K1078">
        <v>24</v>
      </c>
    </row>
    <row r="1079" spans="1:11" x14ac:dyDescent="0.25">
      <c r="A1079" t="s">
        <v>211</v>
      </c>
      <c r="B1079" t="s">
        <v>237</v>
      </c>
      <c r="C1079" t="s">
        <v>710</v>
      </c>
      <c r="D1079">
        <v>133</v>
      </c>
      <c r="E1079" t="s">
        <v>710</v>
      </c>
      <c r="F1079">
        <v>1551</v>
      </c>
      <c r="G1079" t="s">
        <v>710</v>
      </c>
      <c r="H1079" t="s">
        <v>12</v>
      </c>
      <c r="I1079" t="s">
        <v>13</v>
      </c>
      <c r="J1079" t="s">
        <v>15</v>
      </c>
      <c r="K1079">
        <v>33</v>
      </c>
    </row>
    <row r="1080" spans="1:11" x14ac:dyDescent="0.25">
      <c r="A1080" t="s">
        <v>211</v>
      </c>
      <c r="B1080" t="s">
        <v>237</v>
      </c>
      <c r="C1080" t="s">
        <v>629</v>
      </c>
      <c r="D1080">
        <v>331</v>
      </c>
      <c r="E1080" t="s">
        <v>629</v>
      </c>
      <c r="F1080">
        <v>904</v>
      </c>
      <c r="G1080" t="s">
        <v>630</v>
      </c>
      <c r="H1080" t="s">
        <v>12</v>
      </c>
      <c r="I1080" t="s">
        <v>13</v>
      </c>
      <c r="J1080" t="s">
        <v>14</v>
      </c>
      <c r="K1080">
        <v>19</v>
      </c>
    </row>
    <row r="1081" spans="1:11" x14ac:dyDescent="0.25">
      <c r="A1081" t="s">
        <v>211</v>
      </c>
      <c r="B1081" t="s">
        <v>237</v>
      </c>
      <c r="C1081" t="s">
        <v>629</v>
      </c>
      <c r="D1081">
        <v>331</v>
      </c>
      <c r="E1081" t="s">
        <v>629</v>
      </c>
      <c r="F1081">
        <v>904</v>
      </c>
      <c r="G1081" t="s">
        <v>630</v>
      </c>
      <c r="H1081" t="s">
        <v>12</v>
      </c>
      <c r="I1081" t="s">
        <v>13</v>
      </c>
      <c r="J1081" t="s">
        <v>15</v>
      </c>
      <c r="K1081">
        <v>9</v>
      </c>
    </row>
    <row r="1082" spans="1:11" x14ac:dyDescent="0.25">
      <c r="A1082" t="s">
        <v>211</v>
      </c>
      <c r="B1082" t="s">
        <v>240</v>
      </c>
      <c r="C1082" t="s">
        <v>241</v>
      </c>
      <c r="D1082">
        <v>33</v>
      </c>
      <c r="E1082" t="s">
        <v>269</v>
      </c>
      <c r="F1082">
        <v>811</v>
      </c>
      <c r="G1082" t="s">
        <v>270</v>
      </c>
      <c r="H1082" t="s">
        <v>12</v>
      </c>
      <c r="I1082" t="s">
        <v>13</v>
      </c>
      <c r="J1082" t="s">
        <v>15</v>
      </c>
      <c r="K1082">
        <v>1</v>
      </c>
    </row>
    <row r="1083" spans="1:11" x14ac:dyDescent="0.25">
      <c r="A1083" t="s">
        <v>211</v>
      </c>
      <c r="B1083" t="s">
        <v>240</v>
      </c>
      <c r="C1083" t="s">
        <v>241</v>
      </c>
      <c r="D1083">
        <v>666</v>
      </c>
      <c r="E1083" t="s">
        <v>711</v>
      </c>
      <c r="F1083">
        <v>666</v>
      </c>
      <c r="G1083" t="s">
        <v>712</v>
      </c>
      <c r="H1083" t="s">
        <v>12</v>
      </c>
      <c r="I1083" t="s">
        <v>47</v>
      </c>
      <c r="J1083" t="s">
        <v>14</v>
      </c>
      <c r="K1083">
        <v>27</v>
      </c>
    </row>
    <row r="1084" spans="1:11" x14ac:dyDescent="0.25">
      <c r="A1084" t="s">
        <v>211</v>
      </c>
      <c r="B1084" t="s">
        <v>240</v>
      </c>
      <c r="C1084" t="s">
        <v>241</v>
      </c>
      <c r="D1084">
        <v>666</v>
      </c>
      <c r="E1084" t="s">
        <v>711</v>
      </c>
      <c r="F1084">
        <v>666</v>
      </c>
      <c r="G1084" t="s">
        <v>712</v>
      </c>
      <c r="H1084" t="s">
        <v>12</v>
      </c>
      <c r="I1084" t="s">
        <v>47</v>
      </c>
      <c r="J1084" t="s">
        <v>15</v>
      </c>
      <c r="K1084">
        <v>28</v>
      </c>
    </row>
    <row r="1085" spans="1:11" x14ac:dyDescent="0.25">
      <c r="A1085" t="s">
        <v>211</v>
      </c>
      <c r="B1085" t="s">
        <v>240</v>
      </c>
      <c r="C1085" t="s">
        <v>242</v>
      </c>
      <c r="D1085">
        <v>3</v>
      </c>
      <c r="E1085" t="s">
        <v>243</v>
      </c>
      <c r="F1085">
        <v>39</v>
      </c>
      <c r="G1085" t="s">
        <v>243</v>
      </c>
      <c r="H1085" t="s">
        <v>23</v>
      </c>
      <c r="I1085" t="s">
        <v>24</v>
      </c>
      <c r="J1085" t="s">
        <v>14</v>
      </c>
      <c r="K1085">
        <v>34</v>
      </c>
    </row>
    <row r="1086" spans="1:11" x14ac:dyDescent="0.25">
      <c r="A1086" t="s">
        <v>211</v>
      </c>
      <c r="B1086" t="s">
        <v>240</v>
      </c>
      <c r="C1086" t="s">
        <v>242</v>
      </c>
      <c r="D1086">
        <v>3</v>
      </c>
      <c r="E1086" t="s">
        <v>243</v>
      </c>
      <c r="F1086">
        <v>39</v>
      </c>
      <c r="G1086" t="s">
        <v>243</v>
      </c>
      <c r="H1086" t="s">
        <v>23</v>
      </c>
      <c r="I1086" t="s">
        <v>24</v>
      </c>
      <c r="J1086" t="s">
        <v>15</v>
      </c>
      <c r="K1086">
        <v>23</v>
      </c>
    </row>
    <row r="1087" spans="1:11" x14ac:dyDescent="0.25">
      <c r="A1087" t="s">
        <v>211</v>
      </c>
      <c r="B1087" t="s">
        <v>240</v>
      </c>
      <c r="C1087" t="s">
        <v>242</v>
      </c>
      <c r="D1087">
        <v>3</v>
      </c>
      <c r="E1087" t="s">
        <v>243</v>
      </c>
      <c r="F1087">
        <v>233</v>
      </c>
      <c r="G1087" t="s">
        <v>271</v>
      </c>
      <c r="H1087" t="s">
        <v>12</v>
      </c>
      <c r="I1087" t="s">
        <v>13</v>
      </c>
      <c r="J1087" t="s">
        <v>14</v>
      </c>
      <c r="K1087">
        <v>41</v>
      </c>
    </row>
    <row r="1088" spans="1:11" x14ac:dyDescent="0.25">
      <c r="A1088" t="s">
        <v>211</v>
      </c>
      <c r="B1088" t="s">
        <v>240</v>
      </c>
      <c r="C1088" t="s">
        <v>242</v>
      </c>
      <c r="D1088">
        <v>3</v>
      </c>
      <c r="E1088" t="s">
        <v>243</v>
      </c>
      <c r="F1088">
        <v>233</v>
      </c>
      <c r="G1088" t="s">
        <v>271</v>
      </c>
      <c r="H1088" t="s">
        <v>12</v>
      </c>
      <c r="I1088" t="s">
        <v>13</v>
      </c>
      <c r="J1088" t="s">
        <v>15</v>
      </c>
      <c r="K1088">
        <v>43</v>
      </c>
    </row>
    <row r="1089" spans="1:11" x14ac:dyDescent="0.25">
      <c r="A1089" t="s">
        <v>211</v>
      </c>
      <c r="B1089" t="s">
        <v>240</v>
      </c>
      <c r="C1089" t="s">
        <v>242</v>
      </c>
      <c r="D1089">
        <v>96</v>
      </c>
      <c r="E1089" t="s">
        <v>579</v>
      </c>
      <c r="F1089">
        <v>36</v>
      </c>
      <c r="G1089" t="s">
        <v>580</v>
      </c>
      <c r="H1089" t="s">
        <v>23</v>
      </c>
      <c r="I1089" t="s">
        <v>24</v>
      </c>
      <c r="J1089" t="s">
        <v>14</v>
      </c>
      <c r="K1089">
        <v>23</v>
      </c>
    </row>
    <row r="1090" spans="1:11" x14ac:dyDescent="0.25">
      <c r="A1090" t="s">
        <v>211</v>
      </c>
      <c r="B1090" t="s">
        <v>240</v>
      </c>
      <c r="C1090" t="s">
        <v>242</v>
      </c>
      <c r="D1090">
        <v>96</v>
      </c>
      <c r="E1090" t="s">
        <v>579</v>
      </c>
      <c r="F1090">
        <v>36</v>
      </c>
      <c r="G1090" t="s">
        <v>580</v>
      </c>
      <c r="H1090" t="s">
        <v>23</v>
      </c>
      <c r="I1090" t="s">
        <v>24</v>
      </c>
      <c r="J1090" t="s">
        <v>15</v>
      </c>
      <c r="K1090">
        <v>20</v>
      </c>
    </row>
    <row r="1091" spans="1:11" x14ac:dyDescent="0.25">
      <c r="A1091" t="s">
        <v>211</v>
      </c>
      <c r="B1091" t="s">
        <v>240</v>
      </c>
      <c r="C1091" t="s">
        <v>242</v>
      </c>
      <c r="D1091">
        <v>819</v>
      </c>
      <c r="E1091" t="s">
        <v>581</v>
      </c>
      <c r="F1091">
        <v>137</v>
      </c>
      <c r="G1091" t="s">
        <v>582</v>
      </c>
      <c r="H1091" t="s">
        <v>23</v>
      </c>
      <c r="I1091" t="s">
        <v>68</v>
      </c>
      <c r="J1091" t="s">
        <v>14</v>
      </c>
      <c r="K1091">
        <v>31</v>
      </c>
    </row>
    <row r="1092" spans="1:11" x14ac:dyDescent="0.25">
      <c r="A1092" t="s">
        <v>211</v>
      </c>
      <c r="B1092" t="s">
        <v>240</v>
      </c>
      <c r="C1092" t="s">
        <v>242</v>
      </c>
      <c r="D1092">
        <v>819</v>
      </c>
      <c r="E1092" t="s">
        <v>581</v>
      </c>
      <c r="F1092">
        <v>137</v>
      </c>
      <c r="G1092" t="s">
        <v>582</v>
      </c>
      <c r="H1092" t="s">
        <v>23</v>
      </c>
      <c r="I1092" t="s">
        <v>68</v>
      </c>
      <c r="J1092" t="s">
        <v>15</v>
      </c>
      <c r="K1092">
        <v>35</v>
      </c>
    </row>
    <row r="1093" spans="1:11" x14ac:dyDescent="0.25">
      <c r="A1093" t="s">
        <v>211</v>
      </c>
      <c r="B1093" t="s">
        <v>240</v>
      </c>
      <c r="C1093" t="s">
        <v>583</v>
      </c>
      <c r="D1093">
        <v>326</v>
      </c>
      <c r="E1093" t="s">
        <v>583</v>
      </c>
      <c r="F1093">
        <v>884</v>
      </c>
      <c r="G1093" t="s">
        <v>584</v>
      </c>
      <c r="H1093" t="s">
        <v>12</v>
      </c>
      <c r="I1093" t="s">
        <v>13</v>
      </c>
      <c r="J1093" t="s">
        <v>14</v>
      </c>
      <c r="K1093">
        <v>17</v>
      </c>
    </row>
    <row r="1094" spans="1:11" x14ac:dyDescent="0.25">
      <c r="A1094" t="s">
        <v>211</v>
      </c>
      <c r="B1094" t="s">
        <v>240</v>
      </c>
      <c r="C1094" t="s">
        <v>583</v>
      </c>
      <c r="D1094">
        <v>326</v>
      </c>
      <c r="E1094" t="s">
        <v>583</v>
      </c>
      <c r="F1094">
        <v>884</v>
      </c>
      <c r="G1094" t="s">
        <v>584</v>
      </c>
      <c r="H1094" t="s">
        <v>12</v>
      </c>
      <c r="I1094" t="s">
        <v>13</v>
      </c>
      <c r="J1094" t="s">
        <v>15</v>
      </c>
      <c r="K1094">
        <v>16</v>
      </c>
    </row>
    <row r="1095" spans="1:11" x14ac:dyDescent="0.25">
      <c r="A1095" t="s">
        <v>211</v>
      </c>
      <c r="B1095" t="s">
        <v>240</v>
      </c>
      <c r="C1095" t="s">
        <v>583</v>
      </c>
      <c r="D1095">
        <v>326</v>
      </c>
      <c r="E1095" t="s">
        <v>583</v>
      </c>
      <c r="F1095">
        <v>885</v>
      </c>
      <c r="G1095" t="s">
        <v>535</v>
      </c>
      <c r="H1095" t="s">
        <v>12</v>
      </c>
      <c r="I1095" t="s">
        <v>13</v>
      </c>
      <c r="J1095" t="s">
        <v>14</v>
      </c>
      <c r="K1095">
        <v>20</v>
      </c>
    </row>
    <row r="1096" spans="1:11" x14ac:dyDescent="0.25">
      <c r="A1096" t="s">
        <v>211</v>
      </c>
      <c r="B1096" t="s">
        <v>240</v>
      </c>
      <c r="C1096" t="s">
        <v>583</v>
      </c>
      <c r="D1096">
        <v>326</v>
      </c>
      <c r="E1096" t="s">
        <v>583</v>
      </c>
      <c r="F1096">
        <v>885</v>
      </c>
      <c r="G1096" t="s">
        <v>535</v>
      </c>
      <c r="H1096" t="s">
        <v>12</v>
      </c>
      <c r="I1096" t="s">
        <v>13</v>
      </c>
      <c r="J1096" t="s">
        <v>15</v>
      </c>
      <c r="K1096">
        <v>29</v>
      </c>
    </row>
    <row r="1097" spans="1:11" x14ac:dyDescent="0.25">
      <c r="A1097" t="s">
        <v>211</v>
      </c>
      <c r="B1097" t="s">
        <v>244</v>
      </c>
      <c r="C1097" t="s">
        <v>244</v>
      </c>
      <c r="D1097">
        <v>9</v>
      </c>
      <c r="E1097" t="s">
        <v>245</v>
      </c>
      <c r="F1097">
        <v>238</v>
      </c>
      <c r="G1097" t="s">
        <v>245</v>
      </c>
      <c r="H1097" t="s">
        <v>23</v>
      </c>
      <c r="I1097" t="s">
        <v>24</v>
      </c>
      <c r="J1097" t="s">
        <v>14</v>
      </c>
      <c r="K1097">
        <v>24</v>
      </c>
    </row>
    <row r="1098" spans="1:11" x14ac:dyDescent="0.25">
      <c r="A1098" t="s">
        <v>211</v>
      </c>
      <c r="B1098" t="s">
        <v>244</v>
      </c>
      <c r="C1098" t="s">
        <v>244</v>
      </c>
      <c r="D1098">
        <v>9</v>
      </c>
      <c r="E1098" t="s">
        <v>245</v>
      </c>
      <c r="F1098">
        <v>238</v>
      </c>
      <c r="G1098" t="s">
        <v>245</v>
      </c>
      <c r="H1098" t="s">
        <v>23</v>
      </c>
      <c r="I1098" t="s">
        <v>24</v>
      </c>
      <c r="J1098" t="s">
        <v>15</v>
      </c>
      <c r="K1098">
        <v>29</v>
      </c>
    </row>
    <row r="1099" spans="1:11" x14ac:dyDescent="0.25">
      <c r="A1099" t="s">
        <v>211</v>
      </c>
      <c r="B1099" t="s">
        <v>244</v>
      </c>
      <c r="C1099" t="s">
        <v>244</v>
      </c>
      <c r="D1099">
        <v>9</v>
      </c>
      <c r="E1099" t="s">
        <v>245</v>
      </c>
      <c r="F1099">
        <v>239</v>
      </c>
      <c r="G1099" t="s">
        <v>585</v>
      </c>
      <c r="H1099" t="s">
        <v>12</v>
      </c>
      <c r="I1099" t="s">
        <v>13</v>
      </c>
      <c r="J1099" t="s">
        <v>14</v>
      </c>
      <c r="K1099">
        <v>34</v>
      </c>
    </row>
    <row r="1100" spans="1:11" x14ac:dyDescent="0.25">
      <c r="A1100" t="s">
        <v>211</v>
      </c>
      <c r="B1100" t="s">
        <v>244</v>
      </c>
      <c r="C1100" t="s">
        <v>244</v>
      </c>
      <c r="D1100">
        <v>9</v>
      </c>
      <c r="E1100" t="s">
        <v>245</v>
      </c>
      <c r="F1100">
        <v>239</v>
      </c>
      <c r="G1100" t="s">
        <v>585</v>
      </c>
      <c r="H1100" t="s">
        <v>12</v>
      </c>
      <c r="I1100" t="s">
        <v>13</v>
      </c>
      <c r="J1100" t="s">
        <v>15</v>
      </c>
      <c r="K1100">
        <v>40</v>
      </c>
    </row>
    <row r="1101" spans="1:11" x14ac:dyDescent="0.25">
      <c r="A1101" t="s">
        <v>211</v>
      </c>
      <c r="B1101" t="s">
        <v>244</v>
      </c>
      <c r="C1101" t="s">
        <v>244</v>
      </c>
      <c r="D1101">
        <v>9</v>
      </c>
      <c r="E1101" t="s">
        <v>245</v>
      </c>
      <c r="F1101">
        <v>240</v>
      </c>
      <c r="G1101" t="s">
        <v>245</v>
      </c>
      <c r="H1101" t="s">
        <v>12</v>
      </c>
      <c r="I1101" t="s">
        <v>13</v>
      </c>
      <c r="J1101" t="s">
        <v>14</v>
      </c>
      <c r="K1101">
        <v>27</v>
      </c>
    </row>
    <row r="1102" spans="1:11" x14ac:dyDescent="0.25">
      <c r="A1102" t="s">
        <v>211</v>
      </c>
      <c r="B1102" t="s">
        <v>244</v>
      </c>
      <c r="C1102" t="s">
        <v>244</v>
      </c>
      <c r="D1102">
        <v>9</v>
      </c>
      <c r="E1102" t="s">
        <v>245</v>
      </c>
      <c r="F1102">
        <v>240</v>
      </c>
      <c r="G1102" t="s">
        <v>245</v>
      </c>
      <c r="H1102" t="s">
        <v>12</v>
      </c>
      <c r="I1102" t="s">
        <v>13</v>
      </c>
      <c r="J1102" t="s">
        <v>15</v>
      </c>
      <c r="K1102">
        <v>35</v>
      </c>
    </row>
    <row r="1103" spans="1:11" x14ac:dyDescent="0.25">
      <c r="A1103" t="s">
        <v>211</v>
      </c>
      <c r="B1103" t="s">
        <v>244</v>
      </c>
      <c r="C1103" t="s">
        <v>244</v>
      </c>
      <c r="D1103">
        <v>9</v>
      </c>
      <c r="E1103" t="s">
        <v>245</v>
      </c>
      <c r="F1103">
        <v>241</v>
      </c>
      <c r="G1103" t="s">
        <v>294</v>
      </c>
      <c r="H1103" t="s">
        <v>12</v>
      </c>
      <c r="I1103" t="s">
        <v>13</v>
      </c>
      <c r="J1103" t="s">
        <v>14</v>
      </c>
      <c r="K1103">
        <v>18</v>
      </c>
    </row>
    <row r="1104" spans="1:11" x14ac:dyDescent="0.25">
      <c r="A1104" t="s">
        <v>211</v>
      </c>
      <c r="B1104" t="s">
        <v>244</v>
      </c>
      <c r="C1104" t="s">
        <v>244</v>
      </c>
      <c r="D1104">
        <v>9</v>
      </c>
      <c r="E1104" t="s">
        <v>245</v>
      </c>
      <c r="F1104">
        <v>241</v>
      </c>
      <c r="G1104" t="s">
        <v>294</v>
      </c>
      <c r="H1104" t="s">
        <v>12</v>
      </c>
      <c r="I1104" t="s">
        <v>13</v>
      </c>
      <c r="J1104" t="s">
        <v>15</v>
      </c>
      <c r="K1104">
        <v>14</v>
      </c>
    </row>
    <row r="1105" spans="1:11" x14ac:dyDescent="0.25">
      <c r="A1105" t="s">
        <v>211</v>
      </c>
      <c r="B1105" t="s">
        <v>246</v>
      </c>
      <c r="C1105" t="s">
        <v>586</v>
      </c>
      <c r="D1105">
        <v>47</v>
      </c>
      <c r="E1105" t="s">
        <v>589</v>
      </c>
      <c r="F1105">
        <v>19</v>
      </c>
      <c r="G1105" t="s">
        <v>589</v>
      </c>
      <c r="H1105" t="s">
        <v>23</v>
      </c>
      <c r="I1105" t="s">
        <v>24</v>
      </c>
      <c r="J1105" t="s">
        <v>14</v>
      </c>
      <c r="K1105">
        <v>25</v>
      </c>
    </row>
    <row r="1106" spans="1:11" x14ac:dyDescent="0.25">
      <c r="A1106" t="s">
        <v>211</v>
      </c>
      <c r="B1106" t="s">
        <v>246</v>
      </c>
      <c r="C1106" t="s">
        <v>586</v>
      </c>
      <c r="D1106">
        <v>47</v>
      </c>
      <c r="E1106" t="s">
        <v>589</v>
      </c>
      <c r="F1106">
        <v>19</v>
      </c>
      <c r="G1106" t="s">
        <v>589</v>
      </c>
      <c r="H1106" t="s">
        <v>23</v>
      </c>
      <c r="I1106" t="s">
        <v>24</v>
      </c>
      <c r="J1106" t="s">
        <v>15</v>
      </c>
      <c r="K1106">
        <v>31</v>
      </c>
    </row>
    <row r="1107" spans="1:11" x14ac:dyDescent="0.25">
      <c r="A1107" t="s">
        <v>211</v>
      </c>
      <c r="B1107" t="s">
        <v>246</v>
      </c>
      <c r="C1107" t="s">
        <v>586</v>
      </c>
      <c r="D1107">
        <v>47</v>
      </c>
      <c r="E1107" t="s">
        <v>589</v>
      </c>
      <c r="F1107">
        <v>187</v>
      </c>
      <c r="G1107" t="s">
        <v>590</v>
      </c>
      <c r="H1107" t="s">
        <v>12</v>
      </c>
      <c r="I1107" t="s">
        <v>13</v>
      </c>
      <c r="J1107" t="s">
        <v>14</v>
      </c>
      <c r="K1107">
        <v>23</v>
      </c>
    </row>
    <row r="1108" spans="1:11" x14ac:dyDescent="0.25">
      <c r="A1108" t="s">
        <v>211</v>
      </c>
      <c r="B1108" t="s">
        <v>246</v>
      </c>
      <c r="C1108" t="s">
        <v>586</v>
      </c>
      <c r="D1108">
        <v>47</v>
      </c>
      <c r="E1108" t="s">
        <v>589</v>
      </c>
      <c r="F1108">
        <v>187</v>
      </c>
      <c r="G1108" t="s">
        <v>590</v>
      </c>
      <c r="H1108" t="s">
        <v>12</v>
      </c>
      <c r="I1108" t="s">
        <v>13</v>
      </c>
      <c r="J1108" t="s">
        <v>14</v>
      </c>
      <c r="K1108">
        <v>1</v>
      </c>
    </row>
    <row r="1109" spans="1:11" x14ac:dyDescent="0.25">
      <c r="A1109" t="s">
        <v>211</v>
      </c>
      <c r="B1109" t="s">
        <v>246</v>
      </c>
      <c r="C1109" t="s">
        <v>586</v>
      </c>
      <c r="D1109">
        <v>47</v>
      </c>
      <c r="E1109" t="s">
        <v>589</v>
      </c>
      <c r="F1109">
        <v>187</v>
      </c>
      <c r="G1109" t="s">
        <v>590</v>
      </c>
      <c r="H1109" t="s">
        <v>12</v>
      </c>
      <c r="I1109" t="s">
        <v>13</v>
      </c>
      <c r="J1109" t="s">
        <v>15</v>
      </c>
      <c r="K1109">
        <v>25</v>
      </c>
    </row>
    <row r="1110" spans="1:11" x14ac:dyDescent="0.25">
      <c r="A1110" t="s">
        <v>211</v>
      </c>
      <c r="B1110" t="s">
        <v>246</v>
      </c>
      <c r="C1110" t="s">
        <v>586</v>
      </c>
      <c r="D1110">
        <v>47</v>
      </c>
      <c r="E1110" t="s">
        <v>589</v>
      </c>
      <c r="F1110">
        <v>308</v>
      </c>
      <c r="G1110" t="s">
        <v>591</v>
      </c>
      <c r="H1110" t="s">
        <v>12</v>
      </c>
      <c r="I1110" t="s">
        <v>13</v>
      </c>
      <c r="J1110" t="s">
        <v>14</v>
      </c>
      <c r="K1110">
        <v>32</v>
      </c>
    </row>
    <row r="1111" spans="1:11" x14ac:dyDescent="0.25">
      <c r="A1111" t="s">
        <v>211</v>
      </c>
      <c r="B1111" t="s">
        <v>246</v>
      </c>
      <c r="C1111" t="s">
        <v>586</v>
      </c>
      <c r="D1111">
        <v>47</v>
      </c>
      <c r="E1111" t="s">
        <v>589</v>
      </c>
      <c r="F1111">
        <v>308</v>
      </c>
      <c r="G1111" t="s">
        <v>591</v>
      </c>
      <c r="H1111" t="s">
        <v>12</v>
      </c>
      <c r="I1111" t="s">
        <v>13</v>
      </c>
      <c r="J1111" t="s">
        <v>14</v>
      </c>
      <c r="K1111">
        <v>2</v>
      </c>
    </row>
    <row r="1112" spans="1:11" x14ac:dyDescent="0.25">
      <c r="A1112" t="s">
        <v>211</v>
      </c>
      <c r="B1112" t="s">
        <v>246</v>
      </c>
      <c r="C1112" t="s">
        <v>586</v>
      </c>
      <c r="D1112">
        <v>47</v>
      </c>
      <c r="E1112" t="s">
        <v>589</v>
      </c>
      <c r="F1112">
        <v>308</v>
      </c>
      <c r="G1112" t="s">
        <v>591</v>
      </c>
      <c r="H1112" t="s">
        <v>12</v>
      </c>
      <c r="I1112" t="s">
        <v>13</v>
      </c>
      <c r="J1112" t="s">
        <v>15</v>
      </c>
      <c r="K1112">
        <v>31</v>
      </c>
    </row>
    <row r="1113" spans="1:11" x14ac:dyDescent="0.25">
      <c r="A1113" t="s">
        <v>211</v>
      </c>
      <c r="B1113" t="s">
        <v>246</v>
      </c>
      <c r="C1113" t="s">
        <v>586</v>
      </c>
      <c r="D1113">
        <v>47</v>
      </c>
      <c r="E1113" t="s">
        <v>589</v>
      </c>
      <c r="F1113">
        <v>308</v>
      </c>
      <c r="G1113" t="s">
        <v>591</v>
      </c>
      <c r="H1113" t="s">
        <v>12</v>
      </c>
      <c r="I1113" t="s">
        <v>13</v>
      </c>
      <c r="J1113" t="s">
        <v>15</v>
      </c>
      <c r="K1113">
        <v>1</v>
      </c>
    </row>
    <row r="1114" spans="1:11" x14ac:dyDescent="0.25">
      <c r="A1114" t="s">
        <v>211</v>
      </c>
      <c r="B1114" t="s">
        <v>246</v>
      </c>
      <c r="C1114" t="s">
        <v>586</v>
      </c>
      <c r="D1114">
        <v>47</v>
      </c>
      <c r="E1114" t="s">
        <v>589</v>
      </c>
      <c r="F1114">
        <v>309</v>
      </c>
      <c r="G1114" t="s">
        <v>592</v>
      </c>
      <c r="H1114" t="s">
        <v>12</v>
      </c>
      <c r="I1114" t="s">
        <v>13</v>
      </c>
      <c r="J1114" t="s">
        <v>14</v>
      </c>
      <c r="K1114">
        <v>34</v>
      </c>
    </row>
    <row r="1115" spans="1:11" x14ac:dyDescent="0.25">
      <c r="A1115" t="s">
        <v>211</v>
      </c>
      <c r="B1115" t="s">
        <v>246</v>
      </c>
      <c r="C1115" t="s">
        <v>586</v>
      </c>
      <c r="D1115">
        <v>47</v>
      </c>
      <c r="E1115" t="s">
        <v>589</v>
      </c>
      <c r="F1115">
        <v>309</v>
      </c>
      <c r="G1115" t="s">
        <v>592</v>
      </c>
      <c r="H1115" t="s">
        <v>12</v>
      </c>
      <c r="I1115" t="s">
        <v>13</v>
      </c>
      <c r="J1115" t="s">
        <v>15</v>
      </c>
      <c r="K1115">
        <v>41</v>
      </c>
    </row>
    <row r="1116" spans="1:11" x14ac:dyDescent="0.25">
      <c r="A1116" t="s">
        <v>211</v>
      </c>
      <c r="B1116" t="s">
        <v>246</v>
      </c>
      <c r="C1116" t="s">
        <v>586</v>
      </c>
      <c r="D1116">
        <v>47</v>
      </c>
      <c r="E1116" t="s">
        <v>589</v>
      </c>
      <c r="F1116">
        <v>310</v>
      </c>
      <c r="G1116" t="s">
        <v>593</v>
      </c>
      <c r="H1116" t="s">
        <v>12</v>
      </c>
      <c r="I1116" t="s">
        <v>13</v>
      </c>
      <c r="J1116" t="s">
        <v>14</v>
      </c>
      <c r="K1116">
        <v>31</v>
      </c>
    </row>
    <row r="1117" spans="1:11" x14ac:dyDescent="0.25">
      <c r="A1117" t="s">
        <v>211</v>
      </c>
      <c r="B1117" t="s">
        <v>246</v>
      </c>
      <c r="C1117" t="s">
        <v>586</v>
      </c>
      <c r="D1117">
        <v>47</v>
      </c>
      <c r="E1117" t="s">
        <v>589</v>
      </c>
      <c r="F1117">
        <v>310</v>
      </c>
      <c r="G1117" t="s">
        <v>593</v>
      </c>
      <c r="H1117" t="s">
        <v>12</v>
      </c>
      <c r="I1117" t="s">
        <v>13</v>
      </c>
      <c r="J1117" t="s">
        <v>15</v>
      </c>
      <c r="K1117">
        <v>34</v>
      </c>
    </row>
    <row r="1118" spans="1:11" x14ac:dyDescent="0.25">
      <c r="A1118" t="s">
        <v>211</v>
      </c>
      <c r="B1118" t="s">
        <v>246</v>
      </c>
      <c r="C1118" t="s">
        <v>586</v>
      </c>
      <c r="D1118">
        <v>803</v>
      </c>
      <c r="E1118" t="s">
        <v>587</v>
      </c>
      <c r="F1118">
        <v>131</v>
      </c>
      <c r="G1118" t="s">
        <v>588</v>
      </c>
      <c r="H1118" t="s">
        <v>23</v>
      </c>
      <c r="I1118" t="s">
        <v>68</v>
      </c>
      <c r="J1118" t="s">
        <v>14</v>
      </c>
      <c r="K1118">
        <v>23</v>
      </c>
    </row>
    <row r="1119" spans="1:11" x14ac:dyDescent="0.25">
      <c r="A1119" t="s">
        <v>211</v>
      </c>
      <c r="B1119" t="s">
        <v>246</v>
      </c>
      <c r="C1119" t="s">
        <v>586</v>
      </c>
      <c r="D1119">
        <v>803</v>
      </c>
      <c r="E1119" t="s">
        <v>587</v>
      </c>
      <c r="F1119">
        <v>131</v>
      </c>
      <c r="G1119" t="s">
        <v>588</v>
      </c>
      <c r="H1119" t="s">
        <v>23</v>
      </c>
      <c r="I1119" t="s">
        <v>68</v>
      </c>
      <c r="J1119" t="s">
        <v>15</v>
      </c>
      <c r="K1119">
        <v>16</v>
      </c>
    </row>
    <row r="1120" spans="1:11" x14ac:dyDescent="0.25">
      <c r="A1120" t="s">
        <v>211</v>
      </c>
      <c r="B1120" t="s">
        <v>246</v>
      </c>
      <c r="C1120" t="s">
        <v>247</v>
      </c>
      <c r="D1120">
        <v>28</v>
      </c>
      <c r="E1120" t="s">
        <v>247</v>
      </c>
      <c r="F1120">
        <v>1179</v>
      </c>
      <c r="G1120" t="s">
        <v>247</v>
      </c>
      <c r="H1120" t="s">
        <v>12</v>
      </c>
      <c r="I1120" t="s">
        <v>13</v>
      </c>
      <c r="J1120" t="s">
        <v>14</v>
      </c>
      <c r="K1120">
        <v>39</v>
      </c>
    </row>
    <row r="1121" spans="1:11" x14ac:dyDescent="0.25">
      <c r="A1121" t="s">
        <v>211</v>
      </c>
      <c r="B1121" t="s">
        <v>246</v>
      </c>
      <c r="C1121" t="s">
        <v>247</v>
      </c>
      <c r="D1121">
        <v>28</v>
      </c>
      <c r="E1121" t="s">
        <v>247</v>
      </c>
      <c r="F1121">
        <v>1179</v>
      </c>
      <c r="G1121" t="s">
        <v>247</v>
      </c>
      <c r="H1121" t="s">
        <v>12</v>
      </c>
      <c r="I1121" t="s">
        <v>13</v>
      </c>
      <c r="J1121" t="s">
        <v>15</v>
      </c>
      <c r="K1121">
        <v>40</v>
      </c>
    </row>
    <row r="1122" spans="1:11" x14ac:dyDescent="0.25">
      <c r="A1122" t="s">
        <v>211</v>
      </c>
      <c r="B1122" t="s">
        <v>246</v>
      </c>
      <c r="C1122" t="s">
        <v>247</v>
      </c>
      <c r="D1122">
        <v>28</v>
      </c>
      <c r="E1122" t="s">
        <v>247</v>
      </c>
      <c r="F1122">
        <v>1180</v>
      </c>
      <c r="G1122" t="s">
        <v>248</v>
      </c>
      <c r="H1122" t="s">
        <v>12</v>
      </c>
      <c r="I1122" t="s">
        <v>13</v>
      </c>
      <c r="J1122" t="s">
        <v>14</v>
      </c>
      <c r="K1122">
        <v>24</v>
      </c>
    </row>
    <row r="1123" spans="1:11" x14ac:dyDescent="0.25">
      <c r="A1123" t="s">
        <v>211</v>
      </c>
      <c r="B1123" t="s">
        <v>246</v>
      </c>
      <c r="C1123" t="s">
        <v>247</v>
      </c>
      <c r="D1123">
        <v>28</v>
      </c>
      <c r="E1123" t="s">
        <v>247</v>
      </c>
      <c r="F1123">
        <v>1180</v>
      </c>
      <c r="G1123" t="s">
        <v>248</v>
      </c>
      <c r="H1123" t="s">
        <v>12</v>
      </c>
      <c r="I1123" t="s">
        <v>13</v>
      </c>
      <c r="J1123" t="s">
        <v>15</v>
      </c>
      <c r="K1123">
        <v>29</v>
      </c>
    </row>
    <row r="1124" spans="1:11" x14ac:dyDescent="0.25">
      <c r="A1124" t="s">
        <v>211</v>
      </c>
      <c r="B1124" t="s">
        <v>249</v>
      </c>
      <c r="C1124" t="s">
        <v>249</v>
      </c>
      <c r="D1124">
        <v>41</v>
      </c>
      <c r="E1124" t="s">
        <v>250</v>
      </c>
      <c r="F1124">
        <v>42</v>
      </c>
      <c r="G1124" t="s">
        <v>250</v>
      </c>
      <c r="H1124" t="s">
        <v>23</v>
      </c>
      <c r="I1124" t="s">
        <v>24</v>
      </c>
      <c r="J1124" t="s">
        <v>15</v>
      </c>
      <c r="K1124">
        <v>1</v>
      </c>
    </row>
    <row r="1125" spans="1:11" x14ac:dyDescent="0.25">
      <c r="A1125" t="s">
        <v>211</v>
      </c>
      <c r="B1125" t="s">
        <v>249</v>
      </c>
      <c r="C1125" t="s">
        <v>249</v>
      </c>
      <c r="D1125">
        <v>41</v>
      </c>
      <c r="E1125" t="s">
        <v>250</v>
      </c>
      <c r="F1125">
        <v>278</v>
      </c>
      <c r="G1125" t="s">
        <v>174</v>
      </c>
      <c r="H1125" t="s">
        <v>12</v>
      </c>
      <c r="I1125" t="s">
        <v>13</v>
      </c>
      <c r="J1125" t="s">
        <v>14</v>
      </c>
      <c r="K1125">
        <v>37</v>
      </c>
    </row>
    <row r="1126" spans="1:11" x14ac:dyDescent="0.25">
      <c r="A1126" t="s">
        <v>211</v>
      </c>
      <c r="B1126" t="s">
        <v>249</v>
      </c>
      <c r="C1126" t="s">
        <v>249</v>
      </c>
      <c r="D1126">
        <v>41</v>
      </c>
      <c r="E1126" t="s">
        <v>250</v>
      </c>
      <c r="F1126">
        <v>278</v>
      </c>
      <c r="G1126" t="s">
        <v>174</v>
      </c>
      <c r="H1126" t="s">
        <v>12</v>
      </c>
      <c r="I1126" t="s">
        <v>13</v>
      </c>
      <c r="J1126" t="s">
        <v>15</v>
      </c>
      <c r="K1126">
        <v>31</v>
      </c>
    </row>
    <row r="1127" spans="1:11" x14ac:dyDescent="0.25">
      <c r="A1127" t="s">
        <v>211</v>
      </c>
      <c r="B1127" t="s">
        <v>249</v>
      </c>
      <c r="C1127" t="s">
        <v>249</v>
      </c>
      <c r="D1127">
        <v>41</v>
      </c>
      <c r="E1127" t="s">
        <v>250</v>
      </c>
      <c r="F1127">
        <v>279</v>
      </c>
      <c r="G1127" t="s">
        <v>236</v>
      </c>
      <c r="H1127" t="s">
        <v>12</v>
      </c>
      <c r="I1127" t="s">
        <v>13</v>
      </c>
      <c r="J1127" t="s">
        <v>14</v>
      </c>
      <c r="K1127">
        <v>37</v>
      </c>
    </row>
    <row r="1128" spans="1:11" x14ac:dyDescent="0.25">
      <c r="A1128" t="s">
        <v>211</v>
      </c>
      <c r="B1128" t="s">
        <v>249</v>
      </c>
      <c r="C1128" t="s">
        <v>249</v>
      </c>
      <c r="D1128">
        <v>41</v>
      </c>
      <c r="E1128" t="s">
        <v>250</v>
      </c>
      <c r="F1128">
        <v>279</v>
      </c>
      <c r="G1128" t="s">
        <v>236</v>
      </c>
      <c r="H1128" t="s">
        <v>12</v>
      </c>
      <c r="I1128" t="s">
        <v>13</v>
      </c>
      <c r="J1128" t="s">
        <v>15</v>
      </c>
      <c r="K1128">
        <v>29</v>
      </c>
    </row>
    <row r="1129" spans="1:11" x14ac:dyDescent="0.25">
      <c r="A1129" t="s">
        <v>211</v>
      </c>
      <c r="B1129" t="s">
        <v>249</v>
      </c>
      <c r="C1129" t="s">
        <v>249</v>
      </c>
      <c r="D1129">
        <v>41</v>
      </c>
      <c r="E1129" t="s">
        <v>250</v>
      </c>
      <c r="F1129">
        <v>280</v>
      </c>
      <c r="G1129" t="s">
        <v>594</v>
      </c>
      <c r="H1129" t="s">
        <v>12</v>
      </c>
      <c r="I1129" t="s">
        <v>13</v>
      </c>
      <c r="J1129" t="s">
        <v>14</v>
      </c>
      <c r="K1129">
        <v>1</v>
      </c>
    </row>
    <row r="1130" spans="1:11" x14ac:dyDescent="0.25">
      <c r="A1130" t="s">
        <v>211</v>
      </c>
      <c r="B1130" t="s">
        <v>249</v>
      </c>
      <c r="C1130" t="s">
        <v>249</v>
      </c>
      <c r="D1130">
        <v>41</v>
      </c>
      <c r="E1130" t="s">
        <v>250</v>
      </c>
      <c r="F1130">
        <v>280</v>
      </c>
      <c r="G1130" t="s">
        <v>594</v>
      </c>
      <c r="H1130" t="s">
        <v>12</v>
      </c>
      <c r="I1130" t="s">
        <v>13</v>
      </c>
      <c r="J1130" t="s">
        <v>15</v>
      </c>
      <c r="K1130">
        <v>1</v>
      </c>
    </row>
    <row r="1131" spans="1:11" x14ac:dyDescent="0.25">
      <c r="A1131" t="s">
        <v>211</v>
      </c>
      <c r="B1131" t="s">
        <v>251</v>
      </c>
      <c r="C1131" t="s">
        <v>313</v>
      </c>
      <c r="D1131">
        <v>14</v>
      </c>
      <c r="E1131" t="s">
        <v>314</v>
      </c>
      <c r="F1131">
        <v>1112</v>
      </c>
      <c r="G1131" t="s">
        <v>315</v>
      </c>
      <c r="H1131" t="s">
        <v>12</v>
      </c>
      <c r="I1131" t="s">
        <v>13</v>
      </c>
      <c r="J1131" t="s">
        <v>15</v>
      </c>
      <c r="K1131">
        <v>1</v>
      </c>
    </row>
    <row r="1132" spans="1:11" x14ac:dyDescent="0.25">
      <c r="A1132" t="s">
        <v>211</v>
      </c>
      <c r="B1132" t="s">
        <v>251</v>
      </c>
      <c r="C1132" t="s">
        <v>272</v>
      </c>
      <c r="D1132">
        <v>204</v>
      </c>
      <c r="E1132" t="s">
        <v>272</v>
      </c>
      <c r="F1132">
        <v>1451</v>
      </c>
      <c r="G1132" t="s">
        <v>162</v>
      </c>
      <c r="H1132" t="s">
        <v>12</v>
      </c>
      <c r="I1132" t="s">
        <v>13</v>
      </c>
      <c r="J1132" t="s">
        <v>14</v>
      </c>
      <c r="K1132">
        <v>2</v>
      </c>
    </row>
    <row r="1133" spans="1:11" x14ac:dyDescent="0.25">
      <c r="A1133" t="s">
        <v>211</v>
      </c>
      <c r="B1133" t="s">
        <v>251</v>
      </c>
      <c r="C1133" t="s">
        <v>272</v>
      </c>
      <c r="D1133">
        <v>204</v>
      </c>
      <c r="E1133" t="s">
        <v>272</v>
      </c>
      <c r="F1133">
        <v>1451</v>
      </c>
      <c r="G1133" t="s">
        <v>162</v>
      </c>
      <c r="H1133" t="s">
        <v>12</v>
      </c>
      <c r="I1133" t="s">
        <v>13</v>
      </c>
      <c r="J1133" t="s">
        <v>15</v>
      </c>
      <c r="K1133">
        <v>2</v>
      </c>
    </row>
    <row r="1134" spans="1:11" x14ac:dyDescent="0.25">
      <c r="A1134" t="s">
        <v>211</v>
      </c>
      <c r="B1134" t="s">
        <v>251</v>
      </c>
      <c r="C1134" t="s">
        <v>272</v>
      </c>
      <c r="D1134">
        <v>204</v>
      </c>
      <c r="E1134" t="s">
        <v>272</v>
      </c>
      <c r="F1134">
        <v>1574</v>
      </c>
      <c r="G1134" t="s">
        <v>713</v>
      </c>
      <c r="H1134" t="s">
        <v>12</v>
      </c>
      <c r="I1134" t="s">
        <v>47</v>
      </c>
      <c r="J1134" t="s">
        <v>14</v>
      </c>
      <c r="K1134">
        <v>25</v>
      </c>
    </row>
    <row r="1135" spans="1:11" x14ac:dyDescent="0.25">
      <c r="A1135" t="s">
        <v>211</v>
      </c>
      <c r="B1135" t="s">
        <v>251</v>
      </c>
      <c r="C1135" t="s">
        <v>272</v>
      </c>
      <c r="D1135">
        <v>204</v>
      </c>
      <c r="E1135" t="s">
        <v>272</v>
      </c>
      <c r="F1135">
        <v>1574</v>
      </c>
      <c r="G1135" t="s">
        <v>713</v>
      </c>
      <c r="H1135" t="s">
        <v>12</v>
      </c>
      <c r="I1135" t="s">
        <v>47</v>
      </c>
      <c r="J1135" t="s">
        <v>15</v>
      </c>
      <c r="K1135">
        <v>16</v>
      </c>
    </row>
    <row r="1136" spans="1:11" x14ac:dyDescent="0.25">
      <c r="A1136" t="s">
        <v>211</v>
      </c>
      <c r="B1136" t="s">
        <v>251</v>
      </c>
      <c r="C1136" t="s">
        <v>252</v>
      </c>
      <c r="D1136">
        <v>13</v>
      </c>
      <c r="E1136" t="s">
        <v>26</v>
      </c>
      <c r="F1136">
        <v>22</v>
      </c>
      <c r="G1136" t="s">
        <v>26</v>
      </c>
      <c r="H1136" t="s">
        <v>23</v>
      </c>
      <c r="I1136" t="s">
        <v>24</v>
      </c>
      <c r="J1136" t="s">
        <v>14</v>
      </c>
      <c r="K1136">
        <v>32</v>
      </c>
    </row>
    <row r="1137" spans="1:11" x14ac:dyDescent="0.25">
      <c r="A1137" t="s">
        <v>211</v>
      </c>
      <c r="B1137" t="s">
        <v>251</v>
      </c>
      <c r="C1137" t="s">
        <v>252</v>
      </c>
      <c r="D1137">
        <v>13</v>
      </c>
      <c r="E1137" t="s">
        <v>26</v>
      </c>
      <c r="F1137">
        <v>22</v>
      </c>
      <c r="G1137" t="s">
        <v>26</v>
      </c>
      <c r="H1137" t="s">
        <v>23</v>
      </c>
      <c r="I1137" t="s">
        <v>24</v>
      </c>
      <c r="J1137" t="s">
        <v>15</v>
      </c>
      <c r="K1137">
        <v>26</v>
      </c>
    </row>
    <row r="1138" spans="1:11" x14ac:dyDescent="0.25">
      <c r="A1138" t="s">
        <v>211</v>
      </c>
      <c r="B1138" t="s">
        <v>251</v>
      </c>
      <c r="C1138" t="s">
        <v>252</v>
      </c>
      <c r="D1138">
        <v>13</v>
      </c>
      <c r="E1138" t="s">
        <v>26</v>
      </c>
      <c r="F1138">
        <v>222</v>
      </c>
      <c r="G1138" t="s">
        <v>210</v>
      </c>
      <c r="H1138" t="s">
        <v>12</v>
      </c>
      <c r="I1138" t="s">
        <v>13</v>
      </c>
      <c r="J1138" t="s">
        <v>14</v>
      </c>
      <c r="K1138">
        <v>33</v>
      </c>
    </row>
    <row r="1139" spans="1:11" x14ac:dyDescent="0.25">
      <c r="A1139" t="s">
        <v>211</v>
      </c>
      <c r="B1139" t="s">
        <v>251</v>
      </c>
      <c r="C1139" t="s">
        <v>252</v>
      </c>
      <c r="D1139">
        <v>13</v>
      </c>
      <c r="E1139" t="s">
        <v>26</v>
      </c>
      <c r="F1139">
        <v>222</v>
      </c>
      <c r="G1139" t="s">
        <v>210</v>
      </c>
      <c r="H1139" t="s">
        <v>12</v>
      </c>
      <c r="I1139" t="s">
        <v>13</v>
      </c>
      <c r="J1139" t="s">
        <v>15</v>
      </c>
      <c r="K1139">
        <v>38</v>
      </c>
    </row>
    <row r="1140" spans="1:11" x14ac:dyDescent="0.25">
      <c r="A1140" t="s">
        <v>211</v>
      </c>
      <c r="B1140" t="s">
        <v>251</v>
      </c>
      <c r="C1140" t="s">
        <v>252</v>
      </c>
      <c r="D1140">
        <v>13</v>
      </c>
      <c r="E1140" t="s">
        <v>26</v>
      </c>
      <c r="F1140">
        <v>245</v>
      </c>
      <c r="G1140" t="s">
        <v>239</v>
      </c>
      <c r="H1140" t="s">
        <v>12</v>
      </c>
      <c r="I1140" t="s">
        <v>13</v>
      </c>
      <c r="J1140" t="s">
        <v>14</v>
      </c>
      <c r="K1140">
        <v>13</v>
      </c>
    </row>
    <row r="1141" spans="1:11" x14ac:dyDescent="0.25">
      <c r="A1141" t="s">
        <v>211</v>
      </c>
      <c r="B1141" t="s">
        <v>251</v>
      </c>
      <c r="C1141" t="s">
        <v>252</v>
      </c>
      <c r="D1141">
        <v>13</v>
      </c>
      <c r="E1141" t="s">
        <v>26</v>
      </c>
      <c r="F1141">
        <v>245</v>
      </c>
      <c r="G1141" t="s">
        <v>239</v>
      </c>
      <c r="H1141" t="s">
        <v>12</v>
      </c>
      <c r="I1141" t="s">
        <v>13</v>
      </c>
      <c r="J1141" t="s">
        <v>15</v>
      </c>
      <c r="K1141">
        <v>15</v>
      </c>
    </row>
    <row r="1142" spans="1:11" x14ac:dyDescent="0.25">
      <c r="A1142" t="s">
        <v>211</v>
      </c>
      <c r="B1142" t="s">
        <v>251</v>
      </c>
      <c r="C1142" t="s">
        <v>252</v>
      </c>
      <c r="D1142">
        <v>13</v>
      </c>
      <c r="E1142" t="s">
        <v>26</v>
      </c>
      <c r="F1142">
        <v>245</v>
      </c>
      <c r="G1142" t="s">
        <v>239</v>
      </c>
      <c r="H1142" t="s">
        <v>12</v>
      </c>
      <c r="I1142" t="s">
        <v>13</v>
      </c>
      <c r="J1142" t="s">
        <v>15</v>
      </c>
      <c r="K1142">
        <v>1</v>
      </c>
    </row>
    <row r="1143" spans="1:11" x14ac:dyDescent="0.25">
      <c r="A1143" t="s">
        <v>211</v>
      </c>
      <c r="B1143" t="s">
        <v>251</v>
      </c>
      <c r="C1143" t="s">
        <v>252</v>
      </c>
      <c r="D1143">
        <v>136</v>
      </c>
      <c r="E1143" t="s">
        <v>595</v>
      </c>
      <c r="F1143">
        <v>1107</v>
      </c>
      <c r="G1143" t="s">
        <v>544</v>
      </c>
      <c r="H1143" t="s">
        <v>12</v>
      </c>
      <c r="I1143" t="s">
        <v>13</v>
      </c>
      <c r="J1143" t="s">
        <v>14</v>
      </c>
      <c r="K1143">
        <v>14</v>
      </c>
    </row>
    <row r="1144" spans="1:11" x14ac:dyDescent="0.25">
      <c r="A1144" t="s">
        <v>211</v>
      </c>
      <c r="B1144" t="s">
        <v>251</v>
      </c>
      <c r="C1144" t="s">
        <v>252</v>
      </c>
      <c r="D1144">
        <v>136</v>
      </c>
      <c r="E1144" t="s">
        <v>595</v>
      </c>
      <c r="F1144">
        <v>1107</v>
      </c>
      <c r="G1144" t="s">
        <v>544</v>
      </c>
      <c r="H1144" t="s">
        <v>12</v>
      </c>
      <c r="I1144" t="s">
        <v>13</v>
      </c>
      <c r="J1144" t="s">
        <v>15</v>
      </c>
      <c r="K1144">
        <v>11</v>
      </c>
    </row>
    <row r="1145" spans="1:11" x14ac:dyDescent="0.25">
      <c r="A1145" t="s">
        <v>211</v>
      </c>
      <c r="B1145" t="s">
        <v>251</v>
      </c>
      <c r="C1145" t="s">
        <v>252</v>
      </c>
      <c r="D1145">
        <v>136</v>
      </c>
      <c r="E1145" t="s">
        <v>595</v>
      </c>
      <c r="F1145">
        <v>1107</v>
      </c>
      <c r="G1145" t="s">
        <v>544</v>
      </c>
      <c r="H1145" t="s">
        <v>12</v>
      </c>
      <c r="I1145" t="s">
        <v>13</v>
      </c>
      <c r="J1145" t="s">
        <v>15</v>
      </c>
      <c r="K1145">
        <v>1</v>
      </c>
    </row>
    <row r="1146" spans="1:11" x14ac:dyDescent="0.25">
      <c r="A1146" t="s">
        <v>211</v>
      </c>
      <c r="B1146" t="s">
        <v>251</v>
      </c>
      <c r="C1146" t="s">
        <v>251</v>
      </c>
      <c r="D1146">
        <v>45</v>
      </c>
      <c r="E1146" t="s">
        <v>609</v>
      </c>
      <c r="F1146">
        <v>21</v>
      </c>
      <c r="G1146" t="s">
        <v>610</v>
      </c>
      <c r="H1146" t="s">
        <v>23</v>
      </c>
      <c r="I1146" t="s">
        <v>24</v>
      </c>
      <c r="J1146" t="s">
        <v>14</v>
      </c>
      <c r="K1146">
        <v>2</v>
      </c>
    </row>
    <row r="1147" spans="1:11" x14ac:dyDescent="0.25">
      <c r="A1147" t="s">
        <v>211</v>
      </c>
      <c r="B1147" t="s">
        <v>251</v>
      </c>
      <c r="C1147" t="s">
        <v>251</v>
      </c>
      <c r="D1147">
        <v>45</v>
      </c>
      <c r="E1147" t="s">
        <v>609</v>
      </c>
      <c r="F1147">
        <v>21</v>
      </c>
      <c r="G1147" t="s">
        <v>610</v>
      </c>
      <c r="H1147" t="s">
        <v>23</v>
      </c>
      <c r="I1147" t="s">
        <v>24</v>
      </c>
      <c r="J1147" t="s">
        <v>15</v>
      </c>
      <c r="K1147">
        <v>1</v>
      </c>
    </row>
    <row r="1148" spans="1:11" x14ac:dyDescent="0.25">
      <c r="A1148" t="s">
        <v>211</v>
      </c>
      <c r="B1148" t="s">
        <v>251</v>
      </c>
      <c r="C1148" t="s">
        <v>251</v>
      </c>
      <c r="D1148">
        <v>45</v>
      </c>
      <c r="E1148" t="s">
        <v>609</v>
      </c>
      <c r="F1148">
        <v>54</v>
      </c>
      <c r="G1148" t="s">
        <v>611</v>
      </c>
      <c r="H1148" t="s">
        <v>12</v>
      </c>
      <c r="I1148" t="s">
        <v>13</v>
      </c>
      <c r="J1148" t="s">
        <v>14</v>
      </c>
      <c r="K1148">
        <v>4</v>
      </c>
    </row>
    <row r="1149" spans="1:11" x14ac:dyDescent="0.25">
      <c r="A1149" t="s">
        <v>211</v>
      </c>
      <c r="B1149" t="s">
        <v>251</v>
      </c>
      <c r="C1149" t="s">
        <v>251</v>
      </c>
      <c r="D1149">
        <v>45</v>
      </c>
      <c r="E1149" t="s">
        <v>609</v>
      </c>
      <c r="F1149">
        <v>54</v>
      </c>
      <c r="G1149" t="s">
        <v>611</v>
      </c>
      <c r="H1149" t="s">
        <v>12</v>
      </c>
      <c r="I1149" t="s">
        <v>13</v>
      </c>
      <c r="J1149" t="s">
        <v>15</v>
      </c>
      <c r="K1149">
        <v>2</v>
      </c>
    </row>
    <row r="1150" spans="1:11" x14ac:dyDescent="0.25">
      <c r="A1150" t="s">
        <v>211</v>
      </c>
      <c r="B1150" t="s">
        <v>251</v>
      </c>
      <c r="C1150" t="s">
        <v>251</v>
      </c>
      <c r="D1150">
        <v>45</v>
      </c>
      <c r="E1150" t="s">
        <v>609</v>
      </c>
      <c r="F1150">
        <v>55</v>
      </c>
      <c r="G1150" t="s">
        <v>612</v>
      </c>
      <c r="H1150" t="s">
        <v>12</v>
      </c>
      <c r="I1150" t="s">
        <v>13</v>
      </c>
      <c r="J1150" t="s">
        <v>15</v>
      </c>
      <c r="K1150">
        <v>1</v>
      </c>
    </row>
    <row r="1151" spans="1:11" x14ac:dyDescent="0.25">
      <c r="A1151" t="s">
        <v>211</v>
      </c>
      <c r="B1151" t="s">
        <v>251</v>
      </c>
      <c r="C1151" t="s">
        <v>251</v>
      </c>
      <c r="D1151">
        <v>45</v>
      </c>
      <c r="E1151" t="s">
        <v>609</v>
      </c>
      <c r="F1151">
        <v>1567</v>
      </c>
      <c r="G1151" t="s">
        <v>714</v>
      </c>
      <c r="H1151" t="s">
        <v>12</v>
      </c>
      <c r="I1151" t="s">
        <v>47</v>
      </c>
      <c r="J1151" t="s">
        <v>14</v>
      </c>
      <c r="K1151">
        <v>19</v>
      </c>
    </row>
    <row r="1152" spans="1:11" x14ac:dyDescent="0.25">
      <c r="A1152" t="s">
        <v>211</v>
      </c>
      <c r="B1152" t="s">
        <v>251</v>
      </c>
      <c r="C1152" t="s">
        <v>251</v>
      </c>
      <c r="D1152">
        <v>45</v>
      </c>
      <c r="E1152" t="s">
        <v>609</v>
      </c>
      <c r="F1152">
        <v>1567</v>
      </c>
      <c r="G1152" t="s">
        <v>714</v>
      </c>
      <c r="H1152" t="s">
        <v>12</v>
      </c>
      <c r="I1152" t="s">
        <v>47</v>
      </c>
      <c r="J1152" t="s">
        <v>15</v>
      </c>
      <c r="K1152">
        <v>21</v>
      </c>
    </row>
    <row r="1153" spans="1:11" x14ac:dyDescent="0.25">
      <c r="A1153" t="s">
        <v>211</v>
      </c>
      <c r="B1153" t="s">
        <v>251</v>
      </c>
      <c r="C1153" t="s">
        <v>251</v>
      </c>
      <c r="D1153">
        <v>98</v>
      </c>
      <c r="E1153" t="s">
        <v>631</v>
      </c>
      <c r="F1153">
        <v>35</v>
      </c>
      <c r="G1153" t="s">
        <v>631</v>
      </c>
      <c r="H1153" t="s">
        <v>23</v>
      </c>
      <c r="I1153" t="s">
        <v>24</v>
      </c>
      <c r="J1153" t="s">
        <v>14</v>
      </c>
      <c r="K1153">
        <v>28</v>
      </c>
    </row>
    <row r="1154" spans="1:11" x14ac:dyDescent="0.25">
      <c r="A1154" t="s">
        <v>211</v>
      </c>
      <c r="B1154" t="s">
        <v>251</v>
      </c>
      <c r="C1154" t="s">
        <v>251</v>
      </c>
      <c r="D1154">
        <v>98</v>
      </c>
      <c r="E1154" t="s">
        <v>631</v>
      </c>
      <c r="F1154">
        <v>35</v>
      </c>
      <c r="G1154" t="s">
        <v>631</v>
      </c>
      <c r="H1154" t="s">
        <v>23</v>
      </c>
      <c r="I1154" t="s">
        <v>24</v>
      </c>
      <c r="J1154" t="s">
        <v>14</v>
      </c>
      <c r="K1154">
        <v>6</v>
      </c>
    </row>
    <row r="1155" spans="1:11" x14ac:dyDescent="0.25">
      <c r="A1155" t="s">
        <v>211</v>
      </c>
      <c r="B1155" t="s">
        <v>251</v>
      </c>
      <c r="C1155" t="s">
        <v>251</v>
      </c>
      <c r="D1155">
        <v>98</v>
      </c>
      <c r="E1155" t="s">
        <v>631</v>
      </c>
      <c r="F1155">
        <v>35</v>
      </c>
      <c r="G1155" t="s">
        <v>631</v>
      </c>
      <c r="H1155" t="s">
        <v>23</v>
      </c>
      <c r="I1155" t="s">
        <v>24</v>
      </c>
      <c r="J1155" t="s">
        <v>15</v>
      </c>
      <c r="K1155">
        <v>18</v>
      </c>
    </row>
    <row r="1156" spans="1:11" x14ac:dyDescent="0.25">
      <c r="A1156" t="s">
        <v>211</v>
      </c>
      <c r="B1156" t="s">
        <v>251</v>
      </c>
      <c r="C1156" t="s">
        <v>251</v>
      </c>
      <c r="D1156">
        <v>98</v>
      </c>
      <c r="E1156" t="s">
        <v>631</v>
      </c>
      <c r="F1156">
        <v>35</v>
      </c>
      <c r="G1156" t="s">
        <v>631</v>
      </c>
      <c r="H1156" t="s">
        <v>23</v>
      </c>
      <c r="I1156" t="s">
        <v>24</v>
      </c>
      <c r="J1156" t="s">
        <v>15</v>
      </c>
      <c r="K1156">
        <v>8</v>
      </c>
    </row>
    <row r="1157" spans="1:11" x14ac:dyDescent="0.25">
      <c r="A1157" t="s">
        <v>211</v>
      </c>
      <c r="B1157" t="s">
        <v>251</v>
      </c>
      <c r="C1157" t="s">
        <v>251</v>
      </c>
      <c r="D1157">
        <v>98</v>
      </c>
      <c r="E1157" t="s">
        <v>631</v>
      </c>
      <c r="F1157">
        <v>76</v>
      </c>
      <c r="G1157" t="s">
        <v>632</v>
      </c>
      <c r="H1157" t="s">
        <v>12</v>
      </c>
      <c r="I1157" t="s">
        <v>41</v>
      </c>
      <c r="J1157" t="s">
        <v>14</v>
      </c>
      <c r="K1157">
        <v>4</v>
      </c>
    </row>
    <row r="1158" spans="1:11" x14ac:dyDescent="0.25">
      <c r="A1158" t="s">
        <v>211</v>
      </c>
      <c r="B1158" t="s">
        <v>251</v>
      </c>
      <c r="C1158" t="s">
        <v>251</v>
      </c>
      <c r="D1158">
        <v>98</v>
      </c>
      <c r="E1158" t="s">
        <v>631</v>
      </c>
      <c r="F1158">
        <v>76</v>
      </c>
      <c r="G1158" t="s">
        <v>632</v>
      </c>
      <c r="H1158" t="s">
        <v>12</v>
      </c>
      <c r="I1158" t="s">
        <v>41</v>
      </c>
      <c r="J1158" t="s">
        <v>15</v>
      </c>
      <c r="K1158">
        <v>5</v>
      </c>
    </row>
    <row r="1159" spans="1:11" x14ac:dyDescent="0.25">
      <c r="A1159" t="s">
        <v>211</v>
      </c>
      <c r="B1159" t="s">
        <v>251</v>
      </c>
      <c r="C1159" t="s">
        <v>251</v>
      </c>
      <c r="D1159">
        <v>98</v>
      </c>
      <c r="E1159" t="s">
        <v>631</v>
      </c>
      <c r="F1159">
        <v>76</v>
      </c>
      <c r="G1159" t="s">
        <v>632</v>
      </c>
      <c r="H1159" t="s">
        <v>12</v>
      </c>
      <c r="I1159" t="s">
        <v>41</v>
      </c>
      <c r="J1159" t="s">
        <v>15</v>
      </c>
      <c r="K1159">
        <v>1</v>
      </c>
    </row>
    <row r="1160" spans="1:11" x14ac:dyDescent="0.25">
      <c r="A1160" t="s">
        <v>211</v>
      </c>
      <c r="B1160" t="s">
        <v>251</v>
      </c>
      <c r="C1160" t="s">
        <v>251</v>
      </c>
      <c r="D1160">
        <v>98</v>
      </c>
      <c r="E1160" t="s">
        <v>631</v>
      </c>
      <c r="F1160">
        <v>295</v>
      </c>
      <c r="G1160" t="s">
        <v>633</v>
      </c>
      <c r="H1160" t="s">
        <v>12</v>
      </c>
      <c r="I1160" t="s">
        <v>13</v>
      </c>
      <c r="J1160" t="s">
        <v>14</v>
      </c>
      <c r="K1160">
        <v>39</v>
      </c>
    </row>
    <row r="1161" spans="1:11" x14ac:dyDescent="0.25">
      <c r="A1161" t="s">
        <v>211</v>
      </c>
      <c r="B1161" t="s">
        <v>251</v>
      </c>
      <c r="C1161" t="s">
        <v>251</v>
      </c>
      <c r="D1161">
        <v>98</v>
      </c>
      <c r="E1161" t="s">
        <v>631</v>
      </c>
      <c r="F1161">
        <v>295</v>
      </c>
      <c r="G1161" t="s">
        <v>633</v>
      </c>
      <c r="H1161" t="s">
        <v>12</v>
      </c>
      <c r="I1161" t="s">
        <v>13</v>
      </c>
      <c r="J1161" t="s">
        <v>15</v>
      </c>
      <c r="K1161">
        <v>31</v>
      </c>
    </row>
    <row r="1162" spans="1:11" x14ac:dyDescent="0.25">
      <c r="A1162" t="s">
        <v>211</v>
      </c>
      <c r="B1162" t="s">
        <v>251</v>
      </c>
      <c r="C1162" t="s">
        <v>251</v>
      </c>
      <c r="D1162">
        <v>98</v>
      </c>
      <c r="E1162" t="s">
        <v>631</v>
      </c>
      <c r="F1162">
        <v>296</v>
      </c>
      <c r="G1162" t="s">
        <v>634</v>
      </c>
      <c r="H1162" t="s">
        <v>12</v>
      </c>
      <c r="I1162" t="s">
        <v>13</v>
      </c>
      <c r="J1162" t="s">
        <v>14</v>
      </c>
      <c r="K1162">
        <v>19</v>
      </c>
    </row>
    <row r="1163" spans="1:11" x14ac:dyDescent="0.25">
      <c r="A1163" t="s">
        <v>211</v>
      </c>
      <c r="B1163" t="s">
        <v>251</v>
      </c>
      <c r="C1163" t="s">
        <v>251</v>
      </c>
      <c r="D1163">
        <v>98</v>
      </c>
      <c r="E1163" t="s">
        <v>631</v>
      </c>
      <c r="F1163">
        <v>296</v>
      </c>
      <c r="G1163" t="s">
        <v>634</v>
      </c>
      <c r="H1163" t="s">
        <v>12</v>
      </c>
      <c r="I1163" t="s">
        <v>13</v>
      </c>
      <c r="J1163" t="s">
        <v>15</v>
      </c>
      <c r="K1163">
        <v>1</v>
      </c>
    </row>
    <row r="1164" spans="1:11" x14ac:dyDescent="0.25">
      <c r="A1164" t="s">
        <v>211</v>
      </c>
      <c r="B1164" t="s">
        <v>251</v>
      </c>
      <c r="C1164" t="s">
        <v>251</v>
      </c>
      <c r="D1164">
        <v>98</v>
      </c>
      <c r="E1164" t="s">
        <v>631</v>
      </c>
      <c r="F1164">
        <v>296</v>
      </c>
      <c r="G1164" t="s">
        <v>634</v>
      </c>
      <c r="H1164" t="s">
        <v>12</v>
      </c>
      <c r="I1164" t="s">
        <v>13</v>
      </c>
      <c r="J1164" t="s">
        <v>15</v>
      </c>
      <c r="K1164">
        <v>22</v>
      </c>
    </row>
    <row r="1165" spans="1:11" x14ac:dyDescent="0.25">
      <c r="A1165" t="s">
        <v>211</v>
      </c>
      <c r="B1165" t="s">
        <v>251</v>
      </c>
      <c r="C1165" t="s">
        <v>251</v>
      </c>
      <c r="D1165">
        <v>98</v>
      </c>
      <c r="E1165" t="s">
        <v>631</v>
      </c>
      <c r="F1165">
        <v>297</v>
      </c>
      <c r="G1165" t="s">
        <v>635</v>
      </c>
      <c r="H1165" t="s">
        <v>12</v>
      </c>
      <c r="I1165" t="s">
        <v>13</v>
      </c>
      <c r="J1165" t="s">
        <v>14</v>
      </c>
      <c r="K1165">
        <v>45</v>
      </c>
    </row>
    <row r="1166" spans="1:11" x14ac:dyDescent="0.25">
      <c r="A1166" t="s">
        <v>211</v>
      </c>
      <c r="B1166" t="s">
        <v>251</v>
      </c>
      <c r="C1166" t="s">
        <v>251</v>
      </c>
      <c r="D1166">
        <v>98</v>
      </c>
      <c r="E1166" t="s">
        <v>631</v>
      </c>
      <c r="F1166">
        <v>297</v>
      </c>
      <c r="G1166" t="s">
        <v>635</v>
      </c>
      <c r="H1166" t="s">
        <v>12</v>
      </c>
      <c r="I1166" t="s">
        <v>13</v>
      </c>
      <c r="J1166" t="s">
        <v>14</v>
      </c>
      <c r="K1166">
        <v>6</v>
      </c>
    </row>
    <row r="1167" spans="1:11" x14ac:dyDescent="0.25">
      <c r="A1167" t="s">
        <v>211</v>
      </c>
      <c r="B1167" t="s">
        <v>251</v>
      </c>
      <c r="C1167" t="s">
        <v>251</v>
      </c>
      <c r="D1167">
        <v>98</v>
      </c>
      <c r="E1167" t="s">
        <v>631</v>
      </c>
      <c r="F1167">
        <v>297</v>
      </c>
      <c r="G1167" t="s">
        <v>635</v>
      </c>
      <c r="H1167" t="s">
        <v>12</v>
      </c>
      <c r="I1167" t="s">
        <v>13</v>
      </c>
      <c r="J1167" t="s">
        <v>15</v>
      </c>
      <c r="K1167">
        <v>45</v>
      </c>
    </row>
    <row r="1168" spans="1:11" x14ac:dyDescent="0.25">
      <c r="A1168" t="s">
        <v>211</v>
      </c>
      <c r="B1168" t="s">
        <v>251</v>
      </c>
      <c r="C1168" t="s">
        <v>251</v>
      </c>
      <c r="D1168">
        <v>98</v>
      </c>
      <c r="E1168" t="s">
        <v>631</v>
      </c>
      <c r="F1168">
        <v>297</v>
      </c>
      <c r="G1168" t="s">
        <v>635</v>
      </c>
      <c r="H1168" t="s">
        <v>12</v>
      </c>
      <c r="I1168" t="s">
        <v>13</v>
      </c>
      <c r="J1168" t="s">
        <v>15</v>
      </c>
      <c r="K1168">
        <v>5</v>
      </c>
    </row>
    <row r="1169" spans="1:11" x14ac:dyDescent="0.25">
      <c r="A1169" t="s">
        <v>211</v>
      </c>
      <c r="B1169" t="s">
        <v>251</v>
      </c>
      <c r="C1169" t="s">
        <v>251</v>
      </c>
      <c r="D1169">
        <v>98</v>
      </c>
      <c r="E1169" t="s">
        <v>631</v>
      </c>
      <c r="F1169">
        <v>1572</v>
      </c>
      <c r="G1169" t="s">
        <v>715</v>
      </c>
      <c r="H1169" t="s">
        <v>12</v>
      </c>
      <c r="I1169" t="s">
        <v>47</v>
      </c>
      <c r="J1169" t="s">
        <v>14</v>
      </c>
      <c r="K1169">
        <v>1</v>
      </c>
    </row>
    <row r="1170" spans="1:11" x14ac:dyDescent="0.25">
      <c r="A1170" t="s">
        <v>211</v>
      </c>
      <c r="B1170" t="s">
        <v>251</v>
      </c>
      <c r="C1170" t="s">
        <v>251</v>
      </c>
      <c r="D1170">
        <v>110</v>
      </c>
      <c r="E1170" t="s">
        <v>253</v>
      </c>
      <c r="F1170">
        <v>298</v>
      </c>
      <c r="G1170" t="s">
        <v>253</v>
      </c>
      <c r="H1170" t="s">
        <v>23</v>
      </c>
      <c r="I1170" t="s">
        <v>24</v>
      </c>
      <c r="J1170" t="s">
        <v>14</v>
      </c>
      <c r="K1170">
        <v>8</v>
      </c>
    </row>
    <row r="1171" spans="1:11" x14ac:dyDescent="0.25">
      <c r="A1171" t="s">
        <v>211</v>
      </c>
      <c r="B1171" t="s">
        <v>251</v>
      </c>
      <c r="C1171" t="s">
        <v>251</v>
      </c>
      <c r="D1171">
        <v>110</v>
      </c>
      <c r="E1171" t="s">
        <v>253</v>
      </c>
      <c r="F1171">
        <v>298</v>
      </c>
      <c r="G1171" t="s">
        <v>253</v>
      </c>
      <c r="H1171" t="s">
        <v>23</v>
      </c>
      <c r="I1171" t="s">
        <v>24</v>
      </c>
      <c r="J1171" t="s">
        <v>15</v>
      </c>
      <c r="K1171">
        <v>9</v>
      </c>
    </row>
    <row r="1172" spans="1:11" x14ac:dyDescent="0.25">
      <c r="A1172" t="s">
        <v>211</v>
      </c>
      <c r="B1172" t="s">
        <v>251</v>
      </c>
      <c r="C1172" t="s">
        <v>251</v>
      </c>
      <c r="D1172">
        <v>110</v>
      </c>
      <c r="E1172" t="s">
        <v>253</v>
      </c>
      <c r="F1172">
        <v>1576</v>
      </c>
      <c r="G1172" t="s">
        <v>716</v>
      </c>
      <c r="H1172" t="s">
        <v>12</v>
      </c>
      <c r="I1172" t="s">
        <v>47</v>
      </c>
      <c r="J1172" t="s">
        <v>14</v>
      </c>
      <c r="K1172">
        <v>8</v>
      </c>
    </row>
    <row r="1173" spans="1:11" x14ac:dyDescent="0.25">
      <c r="A1173" t="s">
        <v>211</v>
      </c>
      <c r="B1173" t="s">
        <v>251</v>
      </c>
      <c r="C1173" t="s">
        <v>251</v>
      </c>
      <c r="D1173">
        <v>110</v>
      </c>
      <c r="E1173" t="s">
        <v>253</v>
      </c>
      <c r="F1173">
        <v>1576</v>
      </c>
      <c r="G1173" t="s">
        <v>716</v>
      </c>
      <c r="H1173" t="s">
        <v>12</v>
      </c>
      <c r="I1173" t="s">
        <v>47</v>
      </c>
      <c r="J1173" t="s">
        <v>15</v>
      </c>
      <c r="K1173">
        <v>5</v>
      </c>
    </row>
    <row r="1174" spans="1:11" x14ac:dyDescent="0.25">
      <c r="A1174" t="s">
        <v>211</v>
      </c>
      <c r="B1174" t="s">
        <v>251</v>
      </c>
      <c r="C1174" t="s">
        <v>251</v>
      </c>
      <c r="D1174">
        <v>540</v>
      </c>
      <c r="E1174" t="s">
        <v>608</v>
      </c>
      <c r="F1174">
        <v>1620</v>
      </c>
      <c r="G1174" t="s">
        <v>608</v>
      </c>
      <c r="H1174" t="s">
        <v>23</v>
      </c>
      <c r="I1174" t="s">
        <v>351</v>
      </c>
      <c r="J1174" t="s">
        <v>14</v>
      </c>
      <c r="K1174">
        <v>18</v>
      </c>
    </row>
    <row r="1175" spans="1:11" x14ac:dyDescent="0.25">
      <c r="A1175" t="s">
        <v>211</v>
      </c>
      <c r="B1175" t="s">
        <v>251</v>
      </c>
      <c r="C1175" t="s">
        <v>251</v>
      </c>
      <c r="D1175">
        <v>540</v>
      </c>
      <c r="E1175" t="s">
        <v>608</v>
      </c>
      <c r="F1175">
        <v>1620</v>
      </c>
      <c r="G1175" t="s">
        <v>608</v>
      </c>
      <c r="H1175" t="s">
        <v>23</v>
      </c>
      <c r="I1175" t="s">
        <v>351</v>
      </c>
      <c r="J1175" t="s">
        <v>14</v>
      </c>
      <c r="K1175">
        <v>14</v>
      </c>
    </row>
    <row r="1176" spans="1:11" x14ac:dyDescent="0.25">
      <c r="A1176" t="s">
        <v>211</v>
      </c>
      <c r="B1176" t="s">
        <v>251</v>
      </c>
      <c r="C1176" t="s">
        <v>251</v>
      </c>
      <c r="D1176">
        <v>540</v>
      </c>
      <c r="E1176" t="s">
        <v>608</v>
      </c>
      <c r="F1176">
        <v>1620</v>
      </c>
      <c r="G1176" t="s">
        <v>608</v>
      </c>
      <c r="H1176" t="s">
        <v>23</v>
      </c>
      <c r="I1176" t="s">
        <v>351</v>
      </c>
      <c r="J1176" t="s">
        <v>15</v>
      </c>
      <c r="K1176">
        <v>24</v>
      </c>
    </row>
    <row r="1177" spans="1:11" x14ac:dyDescent="0.25">
      <c r="A1177" t="s">
        <v>211</v>
      </c>
      <c r="B1177" t="s">
        <v>251</v>
      </c>
      <c r="C1177" t="s">
        <v>251</v>
      </c>
      <c r="D1177">
        <v>540</v>
      </c>
      <c r="E1177" t="s">
        <v>608</v>
      </c>
      <c r="F1177">
        <v>1620</v>
      </c>
      <c r="G1177" t="s">
        <v>608</v>
      </c>
      <c r="H1177" t="s">
        <v>23</v>
      </c>
      <c r="I1177" t="s">
        <v>351</v>
      </c>
      <c r="J1177" t="s">
        <v>15</v>
      </c>
      <c r="K1177">
        <v>22</v>
      </c>
    </row>
    <row r="1178" spans="1:11" x14ac:dyDescent="0.25">
      <c r="A1178" t="s">
        <v>211</v>
      </c>
      <c r="B1178" t="s">
        <v>251</v>
      </c>
      <c r="C1178" t="s">
        <v>251</v>
      </c>
      <c r="D1178">
        <v>604</v>
      </c>
      <c r="E1178" t="s">
        <v>602</v>
      </c>
      <c r="F1178">
        <v>604</v>
      </c>
      <c r="G1178" t="s">
        <v>603</v>
      </c>
      <c r="H1178" t="s">
        <v>12</v>
      </c>
      <c r="I1178" t="s">
        <v>47</v>
      </c>
      <c r="J1178" t="s">
        <v>14</v>
      </c>
      <c r="K1178">
        <v>27</v>
      </c>
    </row>
    <row r="1179" spans="1:11" x14ac:dyDescent="0.25">
      <c r="A1179" t="s">
        <v>211</v>
      </c>
      <c r="B1179" t="s">
        <v>251</v>
      </c>
      <c r="C1179" t="s">
        <v>251</v>
      </c>
      <c r="D1179">
        <v>604</v>
      </c>
      <c r="E1179" t="s">
        <v>602</v>
      </c>
      <c r="F1179">
        <v>604</v>
      </c>
      <c r="G1179" t="s">
        <v>603</v>
      </c>
      <c r="H1179" t="s">
        <v>12</v>
      </c>
      <c r="I1179" t="s">
        <v>47</v>
      </c>
      <c r="J1179" t="s">
        <v>15</v>
      </c>
      <c r="K1179">
        <v>19</v>
      </c>
    </row>
    <row r="1180" spans="1:11" x14ac:dyDescent="0.25">
      <c r="A1180" t="s">
        <v>211</v>
      </c>
      <c r="B1180" t="s">
        <v>251</v>
      </c>
      <c r="C1180" t="s">
        <v>251</v>
      </c>
      <c r="D1180">
        <v>616</v>
      </c>
      <c r="E1180" t="s">
        <v>598</v>
      </c>
      <c r="F1180">
        <v>616</v>
      </c>
      <c r="G1180" t="s">
        <v>599</v>
      </c>
      <c r="H1180" t="s">
        <v>12</v>
      </c>
      <c r="I1180" t="s">
        <v>47</v>
      </c>
      <c r="J1180" t="s">
        <v>14</v>
      </c>
      <c r="K1180">
        <v>3</v>
      </c>
    </row>
    <row r="1181" spans="1:11" x14ac:dyDescent="0.25">
      <c r="A1181" t="s">
        <v>211</v>
      </c>
      <c r="B1181" t="s">
        <v>251</v>
      </c>
      <c r="C1181" t="s">
        <v>251</v>
      </c>
      <c r="D1181">
        <v>619</v>
      </c>
      <c r="E1181" t="s">
        <v>596</v>
      </c>
      <c r="F1181">
        <v>619</v>
      </c>
      <c r="G1181" t="s">
        <v>597</v>
      </c>
      <c r="H1181" t="s">
        <v>12</v>
      </c>
      <c r="I1181" t="s">
        <v>47</v>
      </c>
      <c r="J1181" t="s">
        <v>14</v>
      </c>
      <c r="K1181">
        <v>19</v>
      </c>
    </row>
    <row r="1182" spans="1:11" x14ac:dyDescent="0.25">
      <c r="A1182" t="s">
        <v>211</v>
      </c>
      <c r="B1182" t="s">
        <v>251</v>
      </c>
      <c r="C1182" t="s">
        <v>251</v>
      </c>
      <c r="D1182">
        <v>619</v>
      </c>
      <c r="E1182" t="s">
        <v>596</v>
      </c>
      <c r="F1182">
        <v>619</v>
      </c>
      <c r="G1182" t="s">
        <v>597</v>
      </c>
      <c r="H1182" t="s">
        <v>12</v>
      </c>
      <c r="I1182" t="s">
        <v>47</v>
      </c>
      <c r="J1182" t="s">
        <v>15</v>
      </c>
      <c r="K1182">
        <v>22</v>
      </c>
    </row>
    <row r="1183" spans="1:11" x14ac:dyDescent="0.25">
      <c r="A1183" t="s">
        <v>211</v>
      </c>
      <c r="B1183" t="s">
        <v>251</v>
      </c>
      <c r="C1183" t="s">
        <v>251</v>
      </c>
      <c r="D1183">
        <v>632</v>
      </c>
      <c r="E1183" t="s">
        <v>604</v>
      </c>
      <c r="F1183">
        <v>632</v>
      </c>
      <c r="G1183" t="s">
        <v>605</v>
      </c>
      <c r="H1183" t="s">
        <v>12</v>
      </c>
      <c r="I1183" t="s">
        <v>47</v>
      </c>
      <c r="J1183" t="s">
        <v>14</v>
      </c>
      <c r="K1183">
        <v>22</v>
      </c>
    </row>
    <row r="1184" spans="1:11" x14ac:dyDescent="0.25">
      <c r="A1184" t="s">
        <v>211</v>
      </c>
      <c r="B1184" t="s">
        <v>251</v>
      </c>
      <c r="C1184" t="s">
        <v>251</v>
      </c>
      <c r="D1184">
        <v>632</v>
      </c>
      <c r="E1184" t="s">
        <v>604</v>
      </c>
      <c r="F1184">
        <v>632</v>
      </c>
      <c r="G1184" t="s">
        <v>605</v>
      </c>
      <c r="H1184" t="s">
        <v>12</v>
      </c>
      <c r="I1184" t="s">
        <v>47</v>
      </c>
      <c r="J1184" t="s">
        <v>15</v>
      </c>
      <c r="K1184">
        <v>39</v>
      </c>
    </row>
    <row r="1185" spans="1:11" x14ac:dyDescent="0.25">
      <c r="A1185" t="s">
        <v>211</v>
      </c>
      <c r="B1185" t="s">
        <v>251</v>
      </c>
      <c r="C1185" t="s">
        <v>251</v>
      </c>
      <c r="D1185">
        <v>636</v>
      </c>
      <c r="E1185" t="s">
        <v>717</v>
      </c>
      <c r="F1185">
        <v>636</v>
      </c>
      <c r="G1185" t="s">
        <v>718</v>
      </c>
      <c r="H1185" t="s">
        <v>12</v>
      </c>
      <c r="I1185" t="s">
        <v>47</v>
      </c>
      <c r="J1185" t="s">
        <v>14</v>
      </c>
      <c r="K1185">
        <v>35</v>
      </c>
    </row>
    <row r="1186" spans="1:11" x14ac:dyDescent="0.25">
      <c r="A1186" t="s">
        <v>211</v>
      </c>
      <c r="B1186" t="s">
        <v>251</v>
      </c>
      <c r="C1186" t="s">
        <v>251</v>
      </c>
      <c r="D1186">
        <v>636</v>
      </c>
      <c r="E1186" t="s">
        <v>717</v>
      </c>
      <c r="F1186">
        <v>636</v>
      </c>
      <c r="G1186" t="s">
        <v>718</v>
      </c>
      <c r="H1186" t="s">
        <v>12</v>
      </c>
      <c r="I1186" t="s">
        <v>47</v>
      </c>
      <c r="J1186" t="s">
        <v>15</v>
      </c>
      <c r="K1186">
        <v>71</v>
      </c>
    </row>
    <row r="1187" spans="1:11" x14ac:dyDescent="0.25">
      <c r="A1187" t="s">
        <v>211</v>
      </c>
      <c r="B1187" t="s">
        <v>251</v>
      </c>
      <c r="C1187" t="s">
        <v>251</v>
      </c>
      <c r="D1187">
        <v>645</v>
      </c>
      <c r="E1187" t="s">
        <v>600</v>
      </c>
      <c r="F1187">
        <v>645</v>
      </c>
      <c r="G1187" t="s">
        <v>601</v>
      </c>
      <c r="H1187" t="s">
        <v>12</v>
      </c>
      <c r="I1187" t="s">
        <v>47</v>
      </c>
      <c r="J1187" t="s">
        <v>14</v>
      </c>
      <c r="K1187">
        <v>62</v>
      </c>
    </row>
    <row r="1188" spans="1:11" x14ac:dyDescent="0.25">
      <c r="A1188" t="s">
        <v>211</v>
      </c>
      <c r="B1188" t="s">
        <v>251</v>
      </c>
      <c r="C1188" t="s">
        <v>251</v>
      </c>
      <c r="D1188">
        <v>645</v>
      </c>
      <c r="E1188" t="s">
        <v>600</v>
      </c>
      <c r="F1188">
        <v>645</v>
      </c>
      <c r="G1188" t="s">
        <v>601</v>
      </c>
      <c r="H1188" t="s">
        <v>12</v>
      </c>
      <c r="I1188" t="s">
        <v>47</v>
      </c>
      <c r="J1188" t="s">
        <v>15</v>
      </c>
      <c r="K1188">
        <v>58</v>
      </c>
    </row>
    <row r="1189" spans="1:11" x14ac:dyDescent="0.25">
      <c r="A1189" t="s">
        <v>211</v>
      </c>
      <c r="B1189" t="s">
        <v>251</v>
      </c>
      <c r="C1189" t="s">
        <v>251</v>
      </c>
      <c r="D1189">
        <v>646</v>
      </c>
      <c r="E1189" t="s">
        <v>719</v>
      </c>
      <c r="F1189">
        <v>646</v>
      </c>
      <c r="G1189" t="s">
        <v>720</v>
      </c>
      <c r="H1189" t="s">
        <v>12</v>
      </c>
      <c r="I1189" t="s">
        <v>47</v>
      </c>
      <c r="J1189" t="s">
        <v>14</v>
      </c>
      <c r="K1189">
        <v>46</v>
      </c>
    </row>
    <row r="1190" spans="1:11" x14ac:dyDescent="0.25">
      <c r="A1190" t="s">
        <v>211</v>
      </c>
      <c r="B1190" t="s">
        <v>251</v>
      </c>
      <c r="C1190" t="s">
        <v>251</v>
      </c>
      <c r="D1190">
        <v>646</v>
      </c>
      <c r="E1190" t="s">
        <v>719</v>
      </c>
      <c r="F1190">
        <v>646</v>
      </c>
      <c r="G1190" t="s">
        <v>720</v>
      </c>
      <c r="H1190" t="s">
        <v>12</v>
      </c>
      <c r="I1190" t="s">
        <v>47</v>
      </c>
      <c r="J1190" t="s">
        <v>15</v>
      </c>
      <c r="K1190">
        <v>31</v>
      </c>
    </row>
    <row r="1191" spans="1:11" x14ac:dyDescent="0.25">
      <c r="A1191" t="s">
        <v>211</v>
      </c>
      <c r="B1191" t="s">
        <v>251</v>
      </c>
      <c r="C1191" t="s">
        <v>251</v>
      </c>
      <c r="D1191">
        <v>662</v>
      </c>
      <c r="E1191" t="s">
        <v>606</v>
      </c>
      <c r="F1191">
        <v>662</v>
      </c>
      <c r="G1191" t="s">
        <v>607</v>
      </c>
      <c r="H1191" t="s">
        <v>12</v>
      </c>
      <c r="I1191" t="s">
        <v>47</v>
      </c>
      <c r="J1191" t="s">
        <v>14</v>
      </c>
      <c r="K1191">
        <v>12</v>
      </c>
    </row>
    <row r="1192" spans="1:11" x14ac:dyDescent="0.25">
      <c r="A1192" t="s">
        <v>211</v>
      </c>
      <c r="B1192" t="s">
        <v>251</v>
      </c>
      <c r="C1192" t="s">
        <v>251</v>
      </c>
      <c r="D1192">
        <v>662</v>
      </c>
      <c r="E1192" t="s">
        <v>606</v>
      </c>
      <c r="F1192">
        <v>662</v>
      </c>
      <c r="G1192" t="s">
        <v>607</v>
      </c>
      <c r="H1192" t="s">
        <v>12</v>
      </c>
      <c r="I1192" t="s">
        <v>47</v>
      </c>
      <c r="J1192" t="s">
        <v>15</v>
      </c>
      <c r="K1192">
        <v>15</v>
      </c>
    </row>
    <row r="1193" spans="1:11" x14ac:dyDescent="0.25">
      <c r="K1193" s="1">
        <f>SUBTOTAL(109,Tabla1[Cantidad de NN])</f>
        <v>22365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baseColWidth="10" defaultRowHeight="15" x14ac:dyDescent="0.25"/>
  <sheetData>
    <row r="1" spans="1:3" x14ac:dyDescent="0.25">
      <c r="A1" t="s">
        <v>255</v>
      </c>
      <c r="B1" t="s">
        <v>256</v>
      </c>
      <c r="C1" t="s">
        <v>257</v>
      </c>
    </row>
    <row r="2" spans="1:3" x14ac:dyDescent="0.25">
      <c r="A2">
        <v>1</v>
      </c>
      <c r="B2" t="s">
        <v>258</v>
      </c>
      <c r="C2">
        <v>149053</v>
      </c>
    </row>
    <row r="3" spans="1:3" x14ac:dyDescent="0.25">
      <c r="A3">
        <v>2</v>
      </c>
      <c r="B3" t="s">
        <v>259</v>
      </c>
      <c r="C3">
        <v>2810</v>
      </c>
    </row>
    <row r="4" spans="1:3" x14ac:dyDescent="0.25">
      <c r="A4">
        <v>3</v>
      </c>
      <c r="B4" t="s">
        <v>260</v>
      </c>
      <c r="C4">
        <v>31</v>
      </c>
    </row>
    <row r="5" spans="1:3" x14ac:dyDescent="0.25">
      <c r="A5">
        <v>4</v>
      </c>
      <c r="B5" t="s">
        <v>261</v>
      </c>
      <c r="C5">
        <v>32</v>
      </c>
    </row>
    <row r="6" spans="1:3" x14ac:dyDescent="0.25">
      <c r="A6">
        <v>5</v>
      </c>
      <c r="B6" t="s">
        <v>262</v>
      </c>
      <c r="C6">
        <v>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7" workbookViewId="0">
      <selection activeCell="E56" sqref="E56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263</v>
      </c>
      <c r="B1" t="s">
        <v>264</v>
      </c>
      <c r="C1" t="s">
        <v>265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1549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1612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2345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2227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1888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1922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99</v>
      </c>
    </row>
    <row r="38" spans="1:3" x14ac:dyDescent="0.25">
      <c r="A38">
        <v>2021</v>
      </c>
      <c r="B38">
        <v>1</v>
      </c>
      <c r="C38">
        <v>81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27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26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294</v>
      </c>
    </row>
    <row r="46" spans="1:3" x14ac:dyDescent="0.25">
      <c r="A46">
        <v>2021</v>
      </c>
      <c r="B46">
        <v>10</v>
      </c>
      <c r="C46">
        <v>949</v>
      </c>
    </row>
    <row r="47" spans="1:3" x14ac:dyDescent="0.25">
      <c r="A47">
        <v>2021</v>
      </c>
      <c r="B47">
        <v>11</v>
      </c>
      <c r="C47">
        <v>1586</v>
      </c>
    </row>
    <row r="48" spans="1:3" x14ac:dyDescent="0.25">
      <c r="A48">
        <v>2021</v>
      </c>
      <c r="B48">
        <v>12</v>
      </c>
      <c r="C48">
        <v>1411</v>
      </c>
    </row>
    <row r="49" spans="1:3" x14ac:dyDescent="0.25">
      <c r="A49">
        <v>2022</v>
      </c>
      <c r="B49">
        <v>1</v>
      </c>
      <c r="C49">
        <v>1563</v>
      </c>
    </row>
    <row r="50" spans="1:3" x14ac:dyDescent="0.25">
      <c r="A50">
        <v>2022</v>
      </c>
      <c r="B50">
        <v>2</v>
      </c>
      <c r="C50">
        <v>2034</v>
      </c>
    </row>
    <row r="51" spans="1:3" x14ac:dyDescent="0.25">
      <c r="A51">
        <v>2022</v>
      </c>
      <c r="B51">
        <v>3</v>
      </c>
      <c r="C51">
        <v>3020</v>
      </c>
    </row>
    <row r="52" spans="1:3" x14ac:dyDescent="0.25">
      <c r="A52">
        <v>2022</v>
      </c>
      <c r="B52">
        <v>4</v>
      </c>
      <c r="C52">
        <v>3290</v>
      </c>
    </row>
    <row r="53" spans="1:3" x14ac:dyDescent="0.25">
      <c r="A53">
        <v>2022</v>
      </c>
      <c r="B53">
        <v>5</v>
      </c>
      <c r="C53">
        <v>3316</v>
      </c>
    </row>
    <row r="54" spans="1:3" x14ac:dyDescent="0.25">
      <c r="A54">
        <v>2022</v>
      </c>
      <c r="B54">
        <v>6</v>
      </c>
      <c r="C54">
        <v>5539</v>
      </c>
    </row>
    <row r="55" spans="1:3" x14ac:dyDescent="0.25">
      <c r="A55">
        <v>2022</v>
      </c>
      <c r="B55">
        <v>7</v>
      </c>
      <c r="C55">
        <v>67</v>
      </c>
    </row>
    <row r="56" spans="1:3" x14ac:dyDescent="0.25">
      <c r="A56">
        <v>2022</v>
      </c>
      <c r="B56">
        <v>8</v>
      </c>
      <c r="C56">
        <v>83</v>
      </c>
    </row>
    <row r="57" spans="1:3" x14ac:dyDescent="0.25">
      <c r="C57" s="1">
        <f>SUBTOTAL(109,Tabla3[Cantidad de Evaluaciones])</f>
        <v>69251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8"/>
  <sheetViews>
    <sheetView showGridLines="0" topLeftCell="A265" zoomScale="70" zoomScaleNormal="70" workbookViewId="0">
      <selection activeCell="J118" sqref="J118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2.5703125" customWidth="1"/>
    <col min="8" max="8" width="20.140625" customWidth="1"/>
    <col min="9" max="9" width="11.42578125" customWidth="1"/>
    <col min="10" max="10" width="15.85546875" customWidth="1"/>
    <col min="11" max="12" width="19.28515625" customWidth="1"/>
    <col min="13" max="13" width="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7.7109375" customWidth="1"/>
    <col min="30" max="30" width="8.5703125" customWidth="1"/>
    <col min="32" max="32" width="6.7109375" customWidth="1"/>
    <col min="33" max="33" width="10.42578125" customWidth="1"/>
    <col min="34" max="34" width="9.7109375" customWidth="1"/>
    <col min="35" max="35" width="6.5703125" customWidth="1"/>
    <col min="36" max="36" width="6" customWidth="1"/>
    <col min="37" max="37" width="15.85546875" customWidth="1"/>
  </cols>
  <sheetData>
    <row r="1" spans="1:48" ht="15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34"/>
      <c r="N1" s="23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27" x14ac:dyDescent="0.45">
      <c r="A2" s="2"/>
      <c r="B2" s="235" t="s">
        <v>721</v>
      </c>
      <c r="C2" s="235"/>
      <c r="D2" s="235"/>
      <c r="E2" s="235"/>
      <c r="F2" s="3"/>
      <c r="G2" s="3"/>
      <c r="H2" s="2"/>
      <c r="I2" s="2"/>
      <c r="J2" s="2"/>
      <c r="K2" s="4"/>
      <c r="L2" s="5"/>
      <c r="M2" s="6"/>
      <c r="N2" s="6"/>
      <c r="O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49.5" x14ac:dyDescent="0.3">
      <c r="A3" s="2"/>
      <c r="B3" s="7" t="s">
        <v>723</v>
      </c>
      <c r="C3" s="7" t="s">
        <v>724</v>
      </c>
      <c r="D3" s="7" t="s">
        <v>725</v>
      </c>
      <c r="E3" s="7" t="s">
        <v>726</v>
      </c>
      <c r="F3" s="3"/>
      <c r="G3" s="3"/>
      <c r="H3" s="2"/>
      <c r="I3" s="2"/>
      <c r="J3" s="2"/>
      <c r="K3" s="4"/>
      <c r="L3" s="5"/>
      <c r="M3" s="6"/>
      <c r="N3" s="6"/>
      <c r="O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.75" x14ac:dyDescent="0.3">
      <c r="A4" s="2"/>
      <c r="B4" s="10">
        <v>43101</v>
      </c>
      <c r="C4" s="11">
        <v>71864</v>
      </c>
      <c r="D4" s="11">
        <v>575396</v>
      </c>
      <c r="E4" s="12">
        <f>C4/D4</f>
        <v>0.12489485502158514</v>
      </c>
      <c r="F4" s="13"/>
      <c r="G4" s="227"/>
      <c r="H4" s="2"/>
      <c r="I4" s="2"/>
      <c r="J4" s="2"/>
      <c r="K4" s="4"/>
      <c r="L4" s="4"/>
      <c r="M4" s="14"/>
      <c r="N4" s="13"/>
      <c r="O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5.75" x14ac:dyDescent="0.3">
      <c r="A5" s="2"/>
      <c r="B5" s="10">
        <v>43132</v>
      </c>
      <c r="C5" s="11">
        <v>74483</v>
      </c>
      <c r="D5" s="11">
        <v>575396</v>
      </c>
      <c r="E5" s="12">
        <f t="shared" ref="E5:E58" si="0">C5/D5</f>
        <v>0.12944650293015592</v>
      </c>
      <c r="F5" s="13"/>
      <c r="G5" s="228"/>
      <c r="H5" s="2"/>
      <c r="I5" s="2"/>
      <c r="J5" s="2"/>
      <c r="K5" s="4"/>
      <c r="L5" s="4"/>
      <c r="M5" s="14"/>
      <c r="N5" s="13"/>
      <c r="O5" s="2"/>
      <c r="R5" s="19">
        <f t="shared" ref="R5:R10" si="1">C78/$C$84</f>
        <v>0.10079999999999999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5.75" x14ac:dyDescent="0.3">
      <c r="A6" s="2"/>
      <c r="B6" s="10">
        <v>43160</v>
      </c>
      <c r="C6" s="11">
        <v>78444</v>
      </c>
      <c r="D6" s="11">
        <v>575396</v>
      </c>
      <c r="E6" s="12">
        <f t="shared" si="0"/>
        <v>0.13633045763265647</v>
      </c>
      <c r="F6" s="13"/>
      <c r="G6" s="227"/>
      <c r="H6" s="2"/>
      <c r="I6" s="2"/>
      <c r="J6" s="2"/>
      <c r="K6" s="4"/>
      <c r="L6" s="229"/>
      <c r="M6" s="14"/>
      <c r="N6" s="13"/>
      <c r="O6" s="2"/>
      <c r="R6" s="19">
        <f t="shared" si="1"/>
        <v>0.20149999999999998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5.75" x14ac:dyDescent="0.3">
      <c r="A7" s="2"/>
      <c r="B7" s="10">
        <v>43191</v>
      </c>
      <c r="C7" s="11">
        <v>82206</v>
      </c>
      <c r="D7" s="11">
        <v>575396</v>
      </c>
      <c r="E7" s="12">
        <f t="shared" si="0"/>
        <v>0.14286856356318084</v>
      </c>
      <c r="F7" s="13"/>
      <c r="G7" s="228"/>
      <c r="H7" s="2"/>
      <c r="I7" s="2"/>
      <c r="J7" s="2"/>
      <c r="K7" s="4"/>
      <c r="L7" s="229"/>
      <c r="M7" s="14"/>
      <c r="N7" s="13"/>
      <c r="O7" s="2"/>
      <c r="R7" s="19">
        <f t="shared" si="1"/>
        <v>0.23579999999999998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.75" x14ac:dyDescent="0.3">
      <c r="A8" s="2"/>
      <c r="B8" s="10">
        <v>43221</v>
      </c>
      <c r="C8" s="11">
        <v>86959</v>
      </c>
      <c r="D8" s="11">
        <v>575396</v>
      </c>
      <c r="E8" s="12">
        <f t="shared" si="0"/>
        <v>0.15112896161947598</v>
      </c>
      <c r="F8" s="13"/>
      <c r="G8" s="227"/>
      <c r="H8" s="2"/>
      <c r="I8" s="2"/>
      <c r="J8" s="2"/>
      <c r="K8" s="4"/>
      <c r="L8" s="229"/>
      <c r="M8" s="14"/>
      <c r="N8" s="13"/>
      <c r="O8" s="2"/>
      <c r="R8" s="19">
        <f t="shared" si="1"/>
        <v>0.2349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5.75" x14ac:dyDescent="0.3">
      <c r="A9" s="2"/>
      <c r="B9" s="10">
        <v>43252</v>
      </c>
      <c r="C9" s="11">
        <v>90325</v>
      </c>
      <c r="D9" s="11">
        <v>575396</v>
      </c>
      <c r="E9" s="12">
        <f t="shared" si="0"/>
        <v>0.15697884587310304</v>
      </c>
      <c r="F9" s="13"/>
      <c r="G9" s="228"/>
      <c r="H9" s="2"/>
      <c r="I9" s="2"/>
      <c r="J9" s="2"/>
      <c r="K9" s="4"/>
      <c r="L9" s="229"/>
      <c r="M9" s="14"/>
      <c r="N9" s="13"/>
      <c r="O9" s="2"/>
      <c r="R9" s="19">
        <f t="shared" si="1"/>
        <v>0.1968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5.75" x14ac:dyDescent="0.3">
      <c r="A10" s="2"/>
      <c r="B10" s="10">
        <v>43282</v>
      </c>
      <c r="C10" s="11">
        <v>91513</v>
      </c>
      <c r="D10" s="11">
        <v>575396</v>
      </c>
      <c r="E10" s="12">
        <f t="shared" si="0"/>
        <v>0.15904351090379495</v>
      </c>
      <c r="F10" s="13"/>
      <c r="G10" s="227"/>
      <c r="H10" s="2"/>
      <c r="I10" s="2"/>
      <c r="J10" s="2"/>
      <c r="K10" s="4"/>
      <c r="L10" s="22"/>
      <c r="M10" s="23"/>
      <c r="N10" s="24"/>
      <c r="O10" s="2"/>
      <c r="R10" s="19">
        <f t="shared" si="1"/>
        <v>3.0199999999999998E-2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5.75" x14ac:dyDescent="0.3">
      <c r="A11" s="2"/>
      <c r="B11" s="10">
        <v>43313</v>
      </c>
      <c r="C11" s="11">
        <v>95123</v>
      </c>
      <c r="D11" s="11">
        <v>575396</v>
      </c>
      <c r="E11" s="12">
        <f t="shared" si="0"/>
        <v>0.16531745093813652</v>
      </c>
      <c r="F11" s="13"/>
      <c r="G11" s="228"/>
      <c r="H11" s="2"/>
      <c r="I11" s="2"/>
      <c r="J11" s="2"/>
      <c r="K11" s="4"/>
      <c r="L11" s="22"/>
      <c r="M11" s="27"/>
      <c r="N11" s="28"/>
      <c r="O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.75" x14ac:dyDescent="0.3">
      <c r="A12" s="2"/>
      <c r="B12" s="10">
        <v>43344</v>
      </c>
      <c r="C12" s="11">
        <v>97422</v>
      </c>
      <c r="D12" s="11">
        <v>575396</v>
      </c>
      <c r="E12" s="12">
        <f t="shared" si="0"/>
        <v>0.16931296011790142</v>
      </c>
      <c r="F12" s="13"/>
      <c r="G12" s="230"/>
      <c r="H12" s="2"/>
      <c r="I12" s="2"/>
      <c r="J12" s="2"/>
      <c r="K12" s="4"/>
      <c r="L12" s="229"/>
      <c r="M12" s="27"/>
      <c r="N12" s="28"/>
      <c r="O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5.75" x14ac:dyDescent="0.3">
      <c r="A13" s="2"/>
      <c r="B13" s="10">
        <v>43374</v>
      </c>
      <c r="C13" s="11">
        <v>99889</v>
      </c>
      <c r="D13" s="11">
        <v>575396</v>
      </c>
      <c r="E13" s="12">
        <f t="shared" si="0"/>
        <v>0.17360044213028941</v>
      </c>
      <c r="F13" s="13"/>
      <c r="G13" s="231"/>
      <c r="H13" s="2"/>
      <c r="I13" s="2"/>
      <c r="J13" s="2"/>
      <c r="K13" s="4"/>
      <c r="L13" s="229"/>
      <c r="M13" s="27"/>
      <c r="N13" s="2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.75" x14ac:dyDescent="0.3">
      <c r="A14" s="2"/>
      <c r="B14" s="10">
        <v>43405</v>
      </c>
      <c r="C14" s="11">
        <v>99889</v>
      </c>
      <c r="D14" s="11">
        <v>575396</v>
      </c>
      <c r="E14" s="12">
        <f t="shared" si="0"/>
        <v>0.17360044213028941</v>
      </c>
      <c r="F14" s="24"/>
      <c r="G14" s="232"/>
      <c r="H14" s="31"/>
      <c r="I14" s="2"/>
      <c r="J14" s="2"/>
      <c r="K14" s="4"/>
      <c r="L14" s="233"/>
      <c r="M14" s="27"/>
      <c r="N14" s="2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.75" x14ac:dyDescent="0.3">
      <c r="A15" s="2"/>
      <c r="B15" s="10">
        <v>43435</v>
      </c>
      <c r="C15" s="11">
        <v>99889</v>
      </c>
      <c r="D15" s="11">
        <v>575396</v>
      </c>
      <c r="E15" s="12">
        <f t="shared" si="0"/>
        <v>0.17360044213028941</v>
      </c>
      <c r="F15" s="24"/>
      <c r="G15" s="232"/>
      <c r="H15" s="2"/>
      <c r="I15" s="2"/>
      <c r="J15" s="2"/>
      <c r="K15" s="4"/>
      <c r="L15" s="233"/>
      <c r="M15" s="27"/>
      <c r="N15" s="2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5.75" x14ac:dyDescent="0.3">
      <c r="A16" s="2"/>
      <c r="B16" s="10">
        <v>43466</v>
      </c>
      <c r="C16" s="11">
        <v>100605</v>
      </c>
      <c r="D16" s="32">
        <v>572548</v>
      </c>
      <c r="E16" s="12">
        <f t="shared" si="0"/>
        <v>0.17571452524504497</v>
      </c>
      <c r="F16" s="33"/>
      <c r="G16" s="34"/>
      <c r="H16" s="2"/>
      <c r="I16" s="2"/>
      <c r="J16" s="2"/>
      <c r="K16" s="4"/>
      <c r="L16" s="22"/>
      <c r="M16" s="23"/>
      <c r="N16" s="2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.75" x14ac:dyDescent="0.3">
      <c r="A17" s="2"/>
      <c r="B17" s="10">
        <v>43497</v>
      </c>
      <c r="C17" s="11">
        <v>101753</v>
      </c>
      <c r="D17" s="32">
        <v>572548</v>
      </c>
      <c r="E17" s="12">
        <f t="shared" si="0"/>
        <v>0.17771959730887191</v>
      </c>
      <c r="F17" s="33"/>
      <c r="G17" s="34"/>
      <c r="H17" s="2"/>
      <c r="I17" s="2"/>
      <c r="J17" s="2"/>
      <c r="K17" s="4"/>
      <c r="L17" s="22"/>
      <c r="M17" s="23"/>
      <c r="N17" s="2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7.25" customHeight="1" x14ac:dyDescent="0.4">
      <c r="A18" s="2"/>
      <c r="B18" s="10">
        <v>43525</v>
      </c>
      <c r="C18" s="11">
        <v>102347</v>
      </c>
      <c r="D18" s="32">
        <v>572548</v>
      </c>
      <c r="E18" s="12">
        <f t="shared" si="0"/>
        <v>0.17875706490984161</v>
      </c>
      <c r="F18" s="33"/>
      <c r="G18" s="34"/>
      <c r="H18" s="2"/>
      <c r="I18" s="2"/>
      <c r="J18" s="2"/>
      <c r="K18" s="4"/>
      <c r="L18" s="35"/>
      <c r="M18" s="36"/>
      <c r="N18" s="3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5.75" x14ac:dyDescent="0.3">
      <c r="A19" s="2"/>
      <c r="B19" s="10">
        <v>43556</v>
      </c>
      <c r="C19" s="11">
        <v>102469</v>
      </c>
      <c r="D19" s="32">
        <v>572548</v>
      </c>
      <c r="E19" s="12">
        <f t="shared" si="0"/>
        <v>0.17897014748108456</v>
      </c>
      <c r="F19" s="2"/>
      <c r="G19" s="2"/>
      <c r="H19" s="2"/>
      <c r="I19" s="2"/>
      <c r="J19" s="2"/>
      <c r="K19" s="4"/>
      <c r="L19" s="4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x14ac:dyDescent="0.3">
      <c r="A20" s="2"/>
      <c r="B20" s="10">
        <v>43586</v>
      </c>
      <c r="C20" s="11">
        <v>102469</v>
      </c>
      <c r="D20" s="32">
        <v>572548</v>
      </c>
      <c r="E20" s="12">
        <f t="shared" si="0"/>
        <v>0.17897014748108456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5.75" x14ac:dyDescent="0.3">
      <c r="A21" s="2"/>
      <c r="B21" s="10">
        <v>43617</v>
      </c>
      <c r="C21" s="11">
        <v>102834</v>
      </c>
      <c r="D21" s="32">
        <v>572548</v>
      </c>
      <c r="E21" s="12">
        <f t="shared" si="0"/>
        <v>0.17960764861636055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5.75" x14ac:dyDescent="0.3">
      <c r="A22" s="2"/>
      <c r="B22" s="10">
        <v>43647</v>
      </c>
      <c r="C22" s="11">
        <v>104651</v>
      </c>
      <c r="D22" s="32">
        <v>572548</v>
      </c>
      <c r="E22" s="12">
        <f t="shared" si="0"/>
        <v>0.18278118166511803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x14ac:dyDescent="0.3">
      <c r="A23" s="2"/>
      <c r="B23" s="10">
        <v>43678</v>
      </c>
      <c r="C23" s="11">
        <v>105054</v>
      </c>
      <c r="D23" s="32">
        <v>572548</v>
      </c>
      <c r="E23" s="12">
        <f t="shared" si="0"/>
        <v>0.18348505278160085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5.75" x14ac:dyDescent="0.3">
      <c r="A24" s="2"/>
      <c r="B24" s="10">
        <v>43709</v>
      </c>
      <c r="C24" s="11">
        <v>105288</v>
      </c>
      <c r="D24" s="32">
        <v>572548</v>
      </c>
      <c r="E24" s="12">
        <f t="shared" si="0"/>
        <v>0.18389375213955861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6.5" customHeight="1" x14ac:dyDescent="0.3">
      <c r="A25" s="2"/>
      <c r="B25" s="10">
        <v>43739</v>
      </c>
      <c r="C25" s="11">
        <v>105460</v>
      </c>
      <c r="D25" s="32">
        <v>572548</v>
      </c>
      <c r="E25" s="12">
        <f t="shared" si="0"/>
        <v>0.1841941636334421</v>
      </c>
      <c r="F25" s="2"/>
      <c r="G25" s="2"/>
      <c r="H25" s="2"/>
      <c r="I25" s="2"/>
      <c r="J25" s="2"/>
      <c r="K25" s="2"/>
      <c r="L25" s="2"/>
      <c r="M25" s="2"/>
      <c r="N25" s="2"/>
      <c r="O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" customHeight="1" x14ac:dyDescent="0.3">
      <c r="A26" s="2"/>
      <c r="B26" s="10">
        <v>43770</v>
      </c>
      <c r="C26" s="11">
        <v>105262</v>
      </c>
      <c r="D26" s="32">
        <v>572548</v>
      </c>
      <c r="E26" s="12">
        <f t="shared" si="0"/>
        <v>0.18384834109978551</v>
      </c>
      <c r="F26" s="2"/>
      <c r="G26" s="2"/>
      <c r="H26" s="2"/>
      <c r="I26" s="2"/>
      <c r="J26" s="2"/>
      <c r="K26" s="2"/>
      <c r="L26" s="2"/>
      <c r="M26" s="2"/>
      <c r="N26" s="2"/>
      <c r="O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1.25" customHeight="1" x14ac:dyDescent="0.3">
      <c r="A27" s="2"/>
      <c r="B27" s="10">
        <v>43800</v>
      </c>
      <c r="C27" s="11">
        <v>105262</v>
      </c>
      <c r="D27" s="32">
        <v>572548</v>
      </c>
      <c r="E27" s="12">
        <f t="shared" si="0"/>
        <v>0.18384834109978551</v>
      </c>
      <c r="F27" s="2"/>
      <c r="G27" s="2"/>
      <c r="H27" s="2"/>
      <c r="I27" s="2"/>
      <c r="J27" s="2"/>
      <c r="K27" s="2"/>
      <c r="L27" s="2"/>
      <c r="M27" s="2"/>
      <c r="N27" s="2"/>
      <c r="O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5.75" x14ac:dyDescent="0.3">
      <c r="A28" s="2"/>
      <c r="B28" s="10">
        <v>43831</v>
      </c>
      <c r="C28" s="11">
        <v>105289</v>
      </c>
      <c r="D28" s="32">
        <v>570017</v>
      </c>
      <c r="E28" s="12">
        <f t="shared" si="0"/>
        <v>0.18471203490422217</v>
      </c>
      <c r="F28" s="2"/>
      <c r="G28" s="2"/>
      <c r="H28" s="2"/>
      <c r="I28" s="2"/>
      <c r="J28" s="2"/>
      <c r="K28" s="2"/>
      <c r="L28" s="2"/>
      <c r="M28" s="2"/>
      <c r="N28" s="2"/>
      <c r="O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5.75" x14ac:dyDescent="0.3">
      <c r="A29" s="2"/>
      <c r="B29" s="10">
        <v>43862</v>
      </c>
      <c r="C29" s="11">
        <v>109302</v>
      </c>
      <c r="D29" s="32">
        <v>570017</v>
      </c>
      <c r="E29" s="12">
        <f t="shared" si="0"/>
        <v>0.19175217581230034</v>
      </c>
      <c r="F29" s="2"/>
      <c r="G29" s="2"/>
      <c r="H29" s="2"/>
      <c r="I29" s="2"/>
      <c r="J29" s="2"/>
      <c r="K29" s="2"/>
      <c r="L29" s="2"/>
      <c r="M29" s="2"/>
      <c r="N29" s="2"/>
      <c r="O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.75" x14ac:dyDescent="0.3">
      <c r="A30" s="2"/>
      <c r="B30" s="10">
        <v>43891</v>
      </c>
      <c r="C30" s="11">
        <v>109302</v>
      </c>
      <c r="D30" s="32">
        <v>570017</v>
      </c>
      <c r="E30" s="12">
        <f t="shared" si="0"/>
        <v>0.19175217581230034</v>
      </c>
      <c r="F30" s="2"/>
      <c r="G30" s="2"/>
      <c r="H30" s="2"/>
      <c r="I30" s="2"/>
      <c r="J30" s="2"/>
      <c r="K30" s="2"/>
      <c r="L30" s="2"/>
      <c r="M30" s="2"/>
      <c r="N30" s="2"/>
      <c r="O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5.75" x14ac:dyDescent="0.3">
      <c r="A31" s="2"/>
      <c r="B31" s="10">
        <v>43922</v>
      </c>
      <c r="C31" s="11">
        <v>109705</v>
      </c>
      <c r="D31" s="32">
        <v>570017</v>
      </c>
      <c r="E31" s="12">
        <f t="shared" si="0"/>
        <v>0.19245917227030071</v>
      </c>
      <c r="F31" s="2"/>
      <c r="G31" s="2"/>
      <c r="H31" s="2"/>
      <c r="I31" s="2"/>
      <c r="J31" s="2"/>
      <c r="K31" s="2"/>
      <c r="L31" s="2"/>
      <c r="M31" s="2"/>
      <c r="N31" s="2"/>
      <c r="O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5.75" x14ac:dyDescent="0.3">
      <c r="A32" s="2"/>
      <c r="B32" s="10">
        <v>43952</v>
      </c>
      <c r="C32" s="11">
        <v>110199</v>
      </c>
      <c r="D32" s="32">
        <v>570017</v>
      </c>
      <c r="E32" s="12">
        <f t="shared" si="0"/>
        <v>0.19332581308978505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5.75" x14ac:dyDescent="0.3">
      <c r="A33" s="2"/>
      <c r="B33" s="10">
        <v>43983</v>
      </c>
      <c r="C33" s="11">
        <v>110397</v>
      </c>
      <c r="D33" s="32">
        <v>570017</v>
      </c>
      <c r="E33" s="12">
        <f t="shared" si="0"/>
        <v>0.19367317115103586</v>
      </c>
      <c r="F33" s="2"/>
      <c r="G33" s="2"/>
      <c r="H33" s="2"/>
      <c r="I33" s="2"/>
      <c r="J33" s="2"/>
      <c r="K33" s="2"/>
      <c r="L33" s="2"/>
      <c r="M33" s="2"/>
      <c r="N33" s="2"/>
      <c r="O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5.75" x14ac:dyDescent="0.3">
      <c r="A34" s="2"/>
      <c r="B34" s="10">
        <v>44013</v>
      </c>
      <c r="C34" s="11">
        <v>110397</v>
      </c>
      <c r="D34" s="32">
        <v>570017</v>
      </c>
      <c r="E34" s="12">
        <f t="shared" si="0"/>
        <v>0.19367317115103586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5.75" x14ac:dyDescent="0.3">
      <c r="A35" s="2"/>
      <c r="B35" s="10">
        <v>44044</v>
      </c>
      <c r="C35" s="11">
        <v>110199</v>
      </c>
      <c r="D35" s="32">
        <v>570017</v>
      </c>
      <c r="E35" s="12">
        <f t="shared" si="0"/>
        <v>0.19332581308978505</v>
      </c>
      <c r="F35" s="2"/>
      <c r="G35" s="2"/>
      <c r="H35" s="2"/>
      <c r="I35" s="2"/>
      <c r="J35" s="2"/>
      <c r="K35" s="2"/>
      <c r="L35" s="2"/>
      <c r="M35" s="2"/>
      <c r="N35" s="2"/>
      <c r="O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5.75" x14ac:dyDescent="0.3">
      <c r="A36" s="2"/>
      <c r="B36" s="10">
        <v>44075</v>
      </c>
      <c r="C36" s="11">
        <v>109304</v>
      </c>
      <c r="D36" s="32">
        <v>570017</v>
      </c>
      <c r="E36" s="12">
        <f t="shared" si="0"/>
        <v>0.19175568447958569</v>
      </c>
      <c r="F36" s="2"/>
      <c r="G36" s="2"/>
      <c r="H36" s="2"/>
      <c r="I36" s="2"/>
      <c r="J36" s="2"/>
      <c r="K36" s="2"/>
      <c r="L36" s="2"/>
      <c r="M36" s="2"/>
      <c r="N36" s="2"/>
      <c r="O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5.75" x14ac:dyDescent="0.3">
      <c r="A37" s="2"/>
      <c r="B37" s="10">
        <v>44105</v>
      </c>
      <c r="C37" s="11">
        <v>109250</v>
      </c>
      <c r="D37" s="32">
        <v>570017</v>
      </c>
      <c r="E37" s="12">
        <f t="shared" si="0"/>
        <v>0.19166095046288092</v>
      </c>
      <c r="F37" s="2"/>
      <c r="G37" s="2"/>
      <c r="H37" s="2"/>
      <c r="I37" s="2"/>
      <c r="J37" s="2"/>
      <c r="K37" s="2"/>
      <c r="L37" s="2"/>
      <c r="M37" s="2"/>
      <c r="N37" s="2"/>
      <c r="O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x14ac:dyDescent="0.3">
      <c r="A38" s="2"/>
      <c r="B38" s="10">
        <v>44136</v>
      </c>
      <c r="C38" s="11">
        <v>110484</v>
      </c>
      <c r="D38" s="32">
        <v>570017</v>
      </c>
      <c r="E38" s="12">
        <f t="shared" si="0"/>
        <v>0.19382579817794907</v>
      </c>
      <c r="F38" s="2"/>
      <c r="G38" s="2"/>
      <c r="H38" s="2"/>
      <c r="I38" s="2"/>
      <c r="J38" s="2"/>
      <c r="K38" s="2"/>
      <c r="L38" s="2"/>
      <c r="M38" s="2"/>
      <c r="N38" s="2"/>
      <c r="O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5.75" x14ac:dyDescent="0.3">
      <c r="A39" s="2"/>
      <c r="B39" s="10">
        <v>44166</v>
      </c>
      <c r="C39" s="11">
        <v>110484</v>
      </c>
      <c r="D39" s="32">
        <v>570017</v>
      </c>
      <c r="E39" s="12">
        <f t="shared" si="0"/>
        <v>0.19382579817794907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x14ac:dyDescent="0.3">
      <c r="A40" s="2"/>
      <c r="B40" s="10">
        <v>44197</v>
      </c>
      <c r="C40" s="11">
        <v>110484</v>
      </c>
      <c r="D40" s="32">
        <v>566345</v>
      </c>
      <c r="E40" s="12">
        <f t="shared" si="0"/>
        <v>0.19508250271477634</v>
      </c>
      <c r="F40" s="2"/>
      <c r="G40" s="2"/>
      <c r="H40" s="2"/>
      <c r="I40" s="2"/>
      <c r="J40" s="2"/>
      <c r="K40" s="2"/>
      <c r="L40" s="2"/>
      <c r="M40" s="2"/>
      <c r="N40" s="2"/>
      <c r="O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5.75" x14ac:dyDescent="0.3">
      <c r="A41" s="2"/>
      <c r="B41" s="10">
        <v>44228</v>
      </c>
      <c r="C41" s="11">
        <v>110484</v>
      </c>
      <c r="D41" s="32">
        <v>566345</v>
      </c>
      <c r="E41" s="12">
        <f t="shared" si="0"/>
        <v>0.19508250271477634</v>
      </c>
      <c r="F41" s="2"/>
      <c r="G41" s="2"/>
      <c r="H41" s="2"/>
      <c r="I41" s="2"/>
      <c r="J41" s="2"/>
      <c r="K41" s="2"/>
      <c r="L41" s="2"/>
      <c r="M41" s="2"/>
      <c r="N41" s="2"/>
      <c r="O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x14ac:dyDescent="0.3">
      <c r="A42" s="2"/>
      <c r="B42" s="10">
        <v>44256</v>
      </c>
      <c r="C42" s="11">
        <v>110484</v>
      </c>
      <c r="D42" s="32">
        <v>566345</v>
      </c>
      <c r="E42" s="12">
        <f t="shared" si="0"/>
        <v>0.19508250271477634</v>
      </c>
      <c r="F42" s="2"/>
      <c r="G42" s="2"/>
      <c r="H42" s="2"/>
      <c r="I42" s="2"/>
      <c r="J42" s="2"/>
      <c r="K42" s="2"/>
      <c r="L42" s="2"/>
      <c r="M42" s="2"/>
      <c r="N42" s="2"/>
      <c r="O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5.75" x14ac:dyDescent="0.3">
      <c r="A43" s="2"/>
      <c r="B43" s="10">
        <v>44287</v>
      </c>
      <c r="C43" s="11">
        <v>110484</v>
      </c>
      <c r="D43" s="32">
        <v>566345</v>
      </c>
      <c r="E43" s="12">
        <f t="shared" si="0"/>
        <v>0.19508250271477634</v>
      </c>
      <c r="F43" s="2"/>
      <c r="G43" s="2"/>
      <c r="H43" s="2"/>
      <c r="I43" s="2"/>
      <c r="J43" s="2"/>
      <c r="K43" s="2"/>
      <c r="L43" s="2"/>
      <c r="M43" s="2"/>
      <c r="N43" s="2"/>
      <c r="O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5.75" x14ac:dyDescent="0.3">
      <c r="A44" s="2"/>
      <c r="B44" s="10">
        <v>44317</v>
      </c>
      <c r="C44" s="11">
        <v>110484</v>
      </c>
      <c r="D44" s="32">
        <v>566345</v>
      </c>
      <c r="E44" s="12">
        <f t="shared" si="0"/>
        <v>0.19508250271477634</v>
      </c>
      <c r="F44" s="2"/>
      <c r="G44" s="2"/>
      <c r="H44" s="2"/>
      <c r="I44" s="2"/>
      <c r="J44" s="2"/>
      <c r="K44" s="2"/>
      <c r="L44" s="2"/>
      <c r="M44" s="2"/>
      <c r="N44" s="2"/>
      <c r="O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5.75" x14ac:dyDescent="0.3">
      <c r="A45" s="2"/>
      <c r="B45" s="10">
        <v>44348</v>
      </c>
      <c r="C45" s="11">
        <v>110484</v>
      </c>
      <c r="D45" s="32">
        <v>566345</v>
      </c>
      <c r="E45" s="12">
        <f t="shared" si="0"/>
        <v>0.19508250271477634</v>
      </c>
      <c r="F45" s="2"/>
      <c r="G45" s="2"/>
      <c r="H45" s="2"/>
      <c r="I45" s="2"/>
      <c r="J45" s="2"/>
      <c r="K45" s="2"/>
      <c r="L45" s="2"/>
      <c r="M45" s="2"/>
      <c r="N45" s="2"/>
      <c r="O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.75" x14ac:dyDescent="0.3">
      <c r="A46" s="2"/>
      <c r="B46" s="10">
        <v>44378</v>
      </c>
      <c r="C46" s="11">
        <v>110484</v>
      </c>
      <c r="D46" s="32">
        <v>566345</v>
      </c>
      <c r="E46" s="12">
        <f t="shared" si="0"/>
        <v>0.19508250271477634</v>
      </c>
      <c r="F46" s="2"/>
      <c r="G46" s="2"/>
      <c r="H46" s="2"/>
      <c r="I46" s="2"/>
      <c r="J46" s="2"/>
      <c r="K46" s="2"/>
      <c r="L46" s="2"/>
      <c r="M46" s="2"/>
      <c r="N46" s="2"/>
      <c r="O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.75" x14ac:dyDescent="0.3">
      <c r="A47" s="2"/>
      <c r="B47" s="10">
        <v>44409</v>
      </c>
      <c r="C47" s="11">
        <v>111291</v>
      </c>
      <c r="D47" s="32">
        <v>566345</v>
      </c>
      <c r="E47" s="12">
        <f t="shared" si="0"/>
        <v>0.19650742921717329</v>
      </c>
      <c r="F47" s="2"/>
      <c r="G47" s="2"/>
      <c r="H47" s="2"/>
      <c r="I47" s="2"/>
      <c r="J47" s="2"/>
      <c r="K47" s="2"/>
      <c r="L47" s="2"/>
      <c r="M47" s="2"/>
      <c r="N47" s="2"/>
      <c r="O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5.75" x14ac:dyDescent="0.3">
      <c r="A48" s="2"/>
      <c r="B48" s="10">
        <v>44440</v>
      </c>
      <c r="C48" s="11">
        <v>111514</v>
      </c>
      <c r="D48" s="32">
        <v>566345</v>
      </c>
      <c r="E48" s="12">
        <f t="shared" si="0"/>
        <v>0.19690118214162744</v>
      </c>
      <c r="F48" s="2"/>
      <c r="G48" s="2"/>
      <c r="H48" s="2"/>
      <c r="I48" s="2"/>
      <c r="J48" s="2"/>
      <c r="K48" s="2"/>
      <c r="L48" s="2"/>
      <c r="M48" s="2"/>
      <c r="N48" s="2"/>
      <c r="O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x14ac:dyDescent="0.3">
      <c r="A49" s="2"/>
      <c r="B49" s="10">
        <v>44470</v>
      </c>
      <c r="C49" s="11">
        <v>111514</v>
      </c>
      <c r="D49" s="32">
        <v>566345</v>
      </c>
      <c r="E49" s="12">
        <f t="shared" si="0"/>
        <v>0.19690118214162744</v>
      </c>
      <c r="F49" s="2"/>
      <c r="G49" s="2"/>
      <c r="H49" s="2"/>
      <c r="I49" s="2"/>
      <c r="J49" s="2"/>
      <c r="K49" s="2"/>
      <c r="L49" s="2"/>
      <c r="M49" s="2"/>
      <c r="N49" s="2"/>
      <c r="O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x14ac:dyDescent="0.3">
      <c r="A50" s="2"/>
      <c r="B50" s="10">
        <v>44501</v>
      </c>
      <c r="C50" s="11">
        <v>111380</v>
      </c>
      <c r="D50" s="32">
        <v>566345</v>
      </c>
      <c r="E50" s="12">
        <f t="shared" si="0"/>
        <v>0.19666457724531866</v>
      </c>
      <c r="F50" s="2"/>
      <c r="G50" s="2"/>
      <c r="H50" s="2"/>
      <c r="I50" s="2"/>
      <c r="J50" s="2"/>
      <c r="K50" s="2"/>
      <c r="L50" s="2"/>
      <c r="M50" s="2"/>
      <c r="N50" s="2"/>
      <c r="O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x14ac:dyDescent="0.3">
      <c r="A51" s="2"/>
      <c r="B51" s="10">
        <v>44531</v>
      </c>
      <c r="C51" s="11">
        <v>110817</v>
      </c>
      <c r="D51" s="32">
        <v>566345</v>
      </c>
      <c r="E51" s="12">
        <f t="shared" si="0"/>
        <v>0.19567048353918548</v>
      </c>
      <c r="F51" s="2"/>
      <c r="G51" s="2"/>
      <c r="H51" s="2"/>
      <c r="I51" s="2"/>
      <c r="J51" s="2"/>
      <c r="K51" s="2"/>
      <c r="L51" s="2"/>
      <c r="M51" s="2"/>
      <c r="N51" s="2"/>
      <c r="O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x14ac:dyDescent="0.3">
      <c r="A52" s="2"/>
      <c r="B52" s="10">
        <v>44562</v>
      </c>
      <c r="C52" s="11">
        <v>110726</v>
      </c>
      <c r="D52" s="32">
        <v>562690</v>
      </c>
      <c r="E52" s="12">
        <f t="shared" si="0"/>
        <v>0.19677975439407133</v>
      </c>
      <c r="F52" s="2"/>
      <c r="G52" s="2"/>
      <c r="H52" s="2"/>
      <c r="I52" s="2"/>
      <c r="J52" s="2"/>
      <c r="K52" s="2"/>
      <c r="L52" s="2"/>
      <c r="M52" s="2"/>
      <c r="N52" s="2"/>
      <c r="O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x14ac:dyDescent="0.3">
      <c r="A53" s="2"/>
      <c r="B53" s="10">
        <v>44593</v>
      </c>
      <c r="C53" s="11">
        <v>110726</v>
      </c>
      <c r="D53" s="32">
        <v>562690</v>
      </c>
      <c r="E53" s="12">
        <f t="shared" si="0"/>
        <v>0.19677975439407133</v>
      </c>
      <c r="F53" s="2"/>
      <c r="G53" s="2"/>
      <c r="H53" s="2"/>
      <c r="I53" s="2"/>
      <c r="J53" s="2"/>
      <c r="K53" s="2"/>
      <c r="L53" s="2"/>
      <c r="M53" s="2"/>
      <c r="N53" s="2"/>
      <c r="O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x14ac:dyDescent="0.3">
      <c r="A54" s="2"/>
      <c r="B54" s="10">
        <v>44621</v>
      </c>
      <c r="C54" s="11">
        <v>105328</v>
      </c>
      <c r="D54" s="32">
        <v>562690</v>
      </c>
      <c r="E54" s="12">
        <f t="shared" si="0"/>
        <v>0.18718655032078055</v>
      </c>
      <c r="F54" s="2"/>
      <c r="G54" s="2"/>
      <c r="H54" s="2"/>
      <c r="I54" s="2"/>
      <c r="J54" s="2"/>
      <c r="K54" s="2"/>
      <c r="L54" s="2"/>
      <c r="M54" s="2"/>
      <c r="N54" s="2"/>
      <c r="O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x14ac:dyDescent="0.3">
      <c r="A55" s="2"/>
      <c r="B55" s="10">
        <v>44652</v>
      </c>
      <c r="C55" s="11">
        <v>105706</v>
      </c>
      <c r="D55" s="32">
        <v>562690</v>
      </c>
      <c r="E55" s="12">
        <f t="shared" si="0"/>
        <v>0.18785832341075903</v>
      </c>
      <c r="F55" s="2"/>
      <c r="G55" s="2"/>
      <c r="H55" s="2"/>
      <c r="I55" s="2"/>
      <c r="J55" s="2"/>
      <c r="K55" s="2"/>
      <c r="L55" s="2"/>
      <c r="M55" s="2"/>
      <c r="N55" s="2"/>
      <c r="O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x14ac:dyDescent="0.3">
      <c r="A56" s="2"/>
      <c r="B56" s="10">
        <v>44682</v>
      </c>
      <c r="C56" s="11">
        <v>105706</v>
      </c>
      <c r="D56" s="32">
        <v>562690</v>
      </c>
      <c r="E56" s="12">
        <f t="shared" si="0"/>
        <v>0.18785832341075903</v>
      </c>
      <c r="F56" s="2"/>
      <c r="G56" s="2"/>
      <c r="H56" s="2"/>
      <c r="I56" s="2"/>
      <c r="J56" s="2"/>
      <c r="K56" s="2"/>
      <c r="L56" s="2"/>
      <c r="M56" s="2"/>
      <c r="N56" s="2"/>
      <c r="O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x14ac:dyDescent="0.3">
      <c r="A57" s="2"/>
      <c r="B57" s="10">
        <v>44713</v>
      </c>
      <c r="C57" s="11">
        <v>105508</v>
      </c>
      <c r="D57" s="32">
        <v>562690</v>
      </c>
      <c r="E57" s="12">
        <f t="shared" si="0"/>
        <v>0.18750644226838933</v>
      </c>
      <c r="F57" s="2"/>
      <c r="G57" s="2"/>
      <c r="H57" s="2"/>
      <c r="I57" s="2"/>
      <c r="J57" s="2"/>
      <c r="K57" s="2"/>
      <c r="L57" s="2"/>
      <c r="M57" s="2"/>
      <c r="N57" s="2"/>
      <c r="O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x14ac:dyDescent="0.3">
      <c r="A58" s="2"/>
      <c r="B58" s="10">
        <v>44743</v>
      </c>
      <c r="C58" s="11">
        <v>105886</v>
      </c>
      <c r="D58" s="32">
        <v>562690</v>
      </c>
      <c r="E58" s="12">
        <f t="shared" si="0"/>
        <v>0.18817821535836785</v>
      </c>
      <c r="F58" s="2"/>
      <c r="G58" s="2"/>
      <c r="H58" s="2"/>
      <c r="I58" s="2"/>
      <c r="J58" s="2"/>
      <c r="K58" s="2"/>
      <c r="L58" s="2"/>
      <c r="M58" s="2"/>
      <c r="N58" s="2"/>
      <c r="O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6.5" thickBot="1" x14ac:dyDescent="0.35">
      <c r="A59" s="2"/>
      <c r="B59" s="10"/>
      <c r="C59" s="11"/>
      <c r="D59" s="32"/>
      <c r="E59" s="12"/>
      <c r="F59" s="2"/>
      <c r="G59" s="2"/>
      <c r="H59" s="2"/>
      <c r="I59" s="2"/>
      <c r="J59" s="2"/>
      <c r="K59" s="2"/>
      <c r="L59" s="2"/>
      <c r="M59" s="2"/>
      <c r="N59" s="2"/>
      <c r="O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7.25" thickBot="1" x14ac:dyDescent="0.35">
      <c r="A60" s="2"/>
      <c r="B60" s="216" t="s">
        <v>736</v>
      </c>
      <c r="C60" s="217"/>
      <c r="D60" s="217"/>
      <c r="E60" s="218"/>
      <c r="F60" s="38"/>
      <c r="G60" s="39"/>
      <c r="H60" s="2"/>
      <c r="I60" s="2"/>
      <c r="J60" s="2"/>
      <c r="K60" s="2"/>
      <c r="L60" s="2"/>
      <c r="M60" s="2"/>
      <c r="N60" s="2"/>
      <c r="O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x14ac:dyDescent="0.3">
      <c r="A61" s="2"/>
      <c r="B61" s="40" t="s">
        <v>8</v>
      </c>
      <c r="C61" s="41" t="s">
        <v>737</v>
      </c>
      <c r="D61" s="41" t="s">
        <v>738</v>
      </c>
      <c r="E61" s="42" t="s">
        <v>739</v>
      </c>
      <c r="F61" s="43" t="s">
        <v>738</v>
      </c>
      <c r="G61" s="44" t="s">
        <v>735</v>
      </c>
      <c r="H61" s="2"/>
      <c r="I61" s="2"/>
      <c r="J61" s="2"/>
      <c r="K61" s="2"/>
      <c r="L61" s="2"/>
      <c r="M61" s="2"/>
      <c r="N61" s="2"/>
      <c r="O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6.5" thickBot="1" x14ac:dyDescent="0.35">
      <c r="A62" s="2"/>
      <c r="B62" s="45" t="s">
        <v>9</v>
      </c>
      <c r="C62" s="46">
        <f>F98*0.49</f>
        <v>96420.73</v>
      </c>
      <c r="D62" s="47">
        <f>C62/G62</f>
        <v>0.49</v>
      </c>
      <c r="E62" s="48">
        <f>F98*0.51</f>
        <v>100356.27</v>
      </c>
      <c r="F62" s="49">
        <f>E62/G62</f>
        <v>0.51</v>
      </c>
      <c r="G62" s="50">
        <f>C62+E62</f>
        <v>196777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6.5" thickBo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6.5" thickBot="1" x14ac:dyDescent="0.35">
      <c r="A64" s="2"/>
      <c r="B64" s="2"/>
      <c r="C64" s="19"/>
      <c r="D64" s="19"/>
      <c r="E64" s="19"/>
      <c r="F64" s="19"/>
      <c r="G64" s="2"/>
      <c r="H64" s="2"/>
      <c r="I64" s="2"/>
      <c r="J64" s="2"/>
      <c r="K64" s="2"/>
      <c r="L64" s="2"/>
      <c r="M64" s="2"/>
      <c r="N64" s="2"/>
      <c r="O64" s="2"/>
      <c r="P64" s="219" t="s">
        <v>740</v>
      </c>
      <c r="Q64" s="220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63.75" thickBo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51" t="s">
        <v>254</v>
      </c>
      <c r="Q65" s="52" t="s">
        <v>741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x14ac:dyDescent="0.3">
      <c r="A66" s="2"/>
      <c r="B66" s="53" t="s">
        <v>254</v>
      </c>
      <c r="C66" s="53" t="s">
        <v>742</v>
      </c>
      <c r="D66" s="53" t="s">
        <v>743</v>
      </c>
      <c r="E66" s="53" t="s">
        <v>744</v>
      </c>
      <c r="F66" s="53" t="s">
        <v>47</v>
      </c>
      <c r="G66" s="53" t="s">
        <v>745</v>
      </c>
      <c r="H66" s="2"/>
      <c r="I66" s="2"/>
      <c r="J66" s="2"/>
      <c r="K66" s="2"/>
      <c r="L66" s="2"/>
      <c r="M66" s="2"/>
      <c r="N66" s="2"/>
      <c r="O66" s="2"/>
      <c r="P66" s="54" t="s">
        <v>746</v>
      </c>
      <c r="Q66" s="18">
        <f>F93</f>
        <v>20080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x14ac:dyDescent="0.3">
      <c r="A67" s="2"/>
      <c r="B67" s="55" t="s">
        <v>746</v>
      </c>
      <c r="C67" s="55">
        <f>C100</f>
        <v>39</v>
      </c>
      <c r="D67" s="55">
        <f>F100</f>
        <v>1</v>
      </c>
      <c r="E67" s="55">
        <f>G100</f>
        <v>6</v>
      </c>
      <c r="F67" s="55">
        <f>E100</f>
        <v>0</v>
      </c>
      <c r="G67" s="55">
        <f>H100</f>
        <v>7</v>
      </c>
      <c r="H67" s="2"/>
      <c r="I67" s="2"/>
      <c r="J67" s="2"/>
      <c r="K67" s="2"/>
      <c r="L67" s="2"/>
      <c r="M67" s="2"/>
      <c r="N67" s="2"/>
      <c r="O67" s="2"/>
      <c r="P67" s="56" t="s">
        <v>747</v>
      </c>
      <c r="Q67" s="18">
        <f>F94</f>
        <v>84100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x14ac:dyDescent="0.3">
      <c r="A68" s="2"/>
      <c r="B68" s="55" t="s">
        <v>747</v>
      </c>
      <c r="C68" s="55">
        <f>C102</f>
        <v>172</v>
      </c>
      <c r="D68" s="55">
        <f>F102</f>
        <v>13</v>
      </c>
      <c r="E68" s="55">
        <f>G102</f>
        <v>15</v>
      </c>
      <c r="F68" s="55">
        <f>E102</f>
        <v>13</v>
      </c>
      <c r="G68" s="55">
        <f>H102</f>
        <v>15</v>
      </c>
      <c r="H68" s="2"/>
      <c r="I68" s="2"/>
      <c r="J68" s="2"/>
      <c r="K68" s="2"/>
      <c r="L68" s="2"/>
      <c r="M68" s="2"/>
      <c r="N68" s="2"/>
      <c r="O68" s="2"/>
      <c r="P68" s="56" t="s">
        <v>748</v>
      </c>
      <c r="Q68" s="18">
        <f>F95</f>
        <v>38970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x14ac:dyDescent="0.3">
      <c r="A69" s="2"/>
      <c r="B69" s="55" t="s">
        <v>748</v>
      </c>
      <c r="C69" s="55">
        <f>C104</f>
        <v>72</v>
      </c>
      <c r="D69" s="55">
        <f>F104</f>
        <v>10</v>
      </c>
      <c r="E69" s="55">
        <f>G104</f>
        <v>9</v>
      </c>
      <c r="F69" s="55">
        <f>E104</f>
        <v>3</v>
      </c>
      <c r="G69" s="55">
        <f>H104</f>
        <v>10</v>
      </c>
      <c r="H69" s="2"/>
      <c r="I69" s="2"/>
      <c r="J69" s="2"/>
      <c r="K69" s="2"/>
      <c r="L69" s="2"/>
      <c r="M69" s="2"/>
      <c r="N69" s="2"/>
      <c r="O69" s="2"/>
      <c r="P69" s="56" t="s">
        <v>749</v>
      </c>
      <c r="Q69" s="18">
        <f>F96</f>
        <v>20899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6.5" thickBot="1" x14ac:dyDescent="0.35">
      <c r="A70" s="2"/>
      <c r="B70" s="55" t="s">
        <v>749</v>
      </c>
      <c r="C70" s="55">
        <f>C106</f>
        <v>34</v>
      </c>
      <c r="D70" s="55">
        <f>F106</f>
        <v>0</v>
      </c>
      <c r="E70" s="55">
        <f>G106</f>
        <v>6</v>
      </c>
      <c r="F70" s="55">
        <f>E106</f>
        <v>12</v>
      </c>
      <c r="G70" s="55">
        <f>H106</f>
        <v>10</v>
      </c>
      <c r="H70" s="2"/>
      <c r="I70" s="2"/>
      <c r="J70" s="2"/>
      <c r="K70" s="2"/>
      <c r="L70" s="2"/>
      <c r="M70" s="2"/>
      <c r="N70" s="2"/>
      <c r="O70" s="2"/>
      <c r="P70" s="57" t="s">
        <v>750</v>
      </c>
      <c r="Q70" s="18">
        <f>F97</f>
        <v>32728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6.5" thickBot="1" x14ac:dyDescent="0.35">
      <c r="A71" s="2"/>
      <c r="B71" s="55" t="s">
        <v>750</v>
      </c>
      <c r="C71" s="55">
        <f>C108</f>
        <v>58</v>
      </c>
      <c r="D71" s="55">
        <f>F108</f>
        <v>7</v>
      </c>
      <c r="E71" s="55">
        <f>G108</f>
        <v>8</v>
      </c>
      <c r="F71" s="55">
        <f>E108</f>
        <v>13</v>
      </c>
      <c r="G71" s="55">
        <f>H108</f>
        <v>2</v>
      </c>
      <c r="H71" s="2"/>
      <c r="I71" s="2"/>
      <c r="J71" s="2"/>
      <c r="K71" s="2"/>
      <c r="L71" s="2"/>
      <c r="M71" s="2"/>
      <c r="N71" s="2"/>
      <c r="O71" s="2"/>
      <c r="P71" s="58" t="s">
        <v>735</v>
      </c>
      <c r="Q71" s="30">
        <f>SUM(Q66:Q70)</f>
        <v>196777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x14ac:dyDescent="0.3">
      <c r="A72" s="2"/>
      <c r="B72" s="59" t="s">
        <v>751</v>
      </c>
      <c r="C72" s="59">
        <f>SUM(C67:C71)</f>
        <v>375</v>
      </c>
      <c r="D72" s="59">
        <f>SUM(D67:D71)</f>
        <v>31</v>
      </c>
      <c r="E72" s="59">
        <f>SUM(E67:E71)</f>
        <v>44</v>
      </c>
      <c r="F72" s="59">
        <f>SUM(F67:F71)</f>
        <v>41</v>
      </c>
      <c r="G72" s="59">
        <f>SUM(G67:G71)</f>
        <v>44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6.5" thickBot="1" x14ac:dyDescent="0.35">
      <c r="A74" s="2"/>
      <c r="B74" s="2"/>
      <c r="C74" s="2" t="s">
        <v>752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6.5" thickBot="1" x14ac:dyDescent="0.35">
      <c r="A75" s="2"/>
      <c r="B75" s="225" t="s">
        <v>722</v>
      </c>
      <c r="C75" s="2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6.5" thickBot="1" x14ac:dyDescent="0.35">
      <c r="A76" s="2"/>
      <c r="B76" s="8"/>
      <c r="C76" s="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6.5" thickBot="1" x14ac:dyDescent="0.35">
      <c r="A77" s="2"/>
      <c r="B77" s="15" t="s">
        <v>727</v>
      </c>
      <c r="C77" s="16" t="s">
        <v>728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x14ac:dyDescent="0.3">
      <c r="A78" s="2"/>
      <c r="B78" s="17" t="s">
        <v>729</v>
      </c>
      <c r="C78" s="18">
        <f>+C84*10.08%</f>
        <v>19835.121599999999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x14ac:dyDescent="0.3">
      <c r="A79" s="2"/>
      <c r="B79" s="20" t="s">
        <v>730</v>
      </c>
      <c r="C79" s="21">
        <f>+C84*20.15%</f>
        <v>39650.565499999997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x14ac:dyDescent="0.3">
      <c r="A80" s="2"/>
      <c r="B80" s="20" t="s">
        <v>731</v>
      </c>
      <c r="C80" s="21">
        <f>+C84*23.58%</f>
        <v>46400.016599999995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x14ac:dyDescent="0.3">
      <c r="A81" s="2"/>
      <c r="B81" s="20" t="s">
        <v>732</v>
      </c>
      <c r="C81" s="21">
        <f>+C84*23.49%</f>
        <v>46222.917300000001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x14ac:dyDescent="0.3">
      <c r="A82" s="2"/>
      <c r="B82" s="20" t="s">
        <v>733</v>
      </c>
      <c r="C82" s="21">
        <f>+C84*19.68%</f>
        <v>38725.713600000003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6.5" thickBot="1" x14ac:dyDescent="0.35">
      <c r="A83" s="2"/>
      <c r="B83" s="25" t="s">
        <v>734</v>
      </c>
      <c r="C83" s="26">
        <f>+C84*3.02%</f>
        <v>5942.6653999999999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6.5" thickBot="1" x14ac:dyDescent="0.35">
      <c r="A84" s="2"/>
      <c r="B84" s="29" t="s">
        <v>735</v>
      </c>
      <c r="C84" s="30">
        <f>F98</f>
        <v>196777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6.5" thickBo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35.25" customHeight="1" thickBo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21" t="s">
        <v>753</v>
      </c>
      <c r="Q88" s="22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" customHeight="1" thickBo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60" t="s">
        <v>754</v>
      </c>
      <c r="Q89" s="61" t="s">
        <v>755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62" t="s">
        <v>756</v>
      </c>
      <c r="Q90" s="63">
        <f>D110</f>
        <v>22750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6.5" thickBot="1" x14ac:dyDescent="0.35">
      <c r="A91" s="2"/>
      <c r="B91" s="223" t="s">
        <v>757</v>
      </c>
      <c r="C91" s="224"/>
      <c r="D91" s="224"/>
      <c r="E91" s="224"/>
      <c r="F91" s="64"/>
      <c r="G91" s="2"/>
      <c r="H91" s="2"/>
      <c r="I91" s="2"/>
      <c r="J91" s="2"/>
      <c r="K91" s="2"/>
      <c r="L91" s="2"/>
      <c r="M91" s="2"/>
      <c r="N91" s="2"/>
      <c r="O91" s="2"/>
      <c r="P91" s="65" t="s">
        <v>758</v>
      </c>
      <c r="Q91" s="66">
        <f>G110</f>
        <v>6714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6.5" thickBot="1" x14ac:dyDescent="0.35">
      <c r="A92" s="2"/>
      <c r="B92" s="67" t="s">
        <v>254</v>
      </c>
      <c r="C92" s="15" t="s">
        <v>759</v>
      </c>
      <c r="D92" s="68" t="s">
        <v>760</v>
      </c>
      <c r="E92" s="69" t="s">
        <v>738</v>
      </c>
      <c r="F92" s="15" t="s">
        <v>761</v>
      </c>
      <c r="G92" s="2"/>
      <c r="H92" s="2"/>
      <c r="I92" s="2"/>
      <c r="J92" s="2"/>
      <c r="K92" s="2"/>
      <c r="L92" s="2"/>
      <c r="M92" s="2"/>
      <c r="N92" s="2"/>
      <c r="O92" s="2"/>
      <c r="P92" s="65" t="s">
        <v>762</v>
      </c>
      <c r="Q92" s="66">
        <f>C110</f>
        <v>138000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x14ac:dyDescent="0.3">
      <c r="A93" s="2"/>
      <c r="B93" s="56" t="s">
        <v>746</v>
      </c>
      <c r="C93" s="70">
        <f>SUM(C100:I100)</f>
        <v>66</v>
      </c>
      <c r="D93" s="70">
        <f>D100</f>
        <v>13</v>
      </c>
      <c r="E93" s="71">
        <f t="shared" ref="E93:E98" si="2">C93/$C$98</f>
        <v>0.1045958795562599</v>
      </c>
      <c r="F93" s="72">
        <f>SUM(C101:I101)</f>
        <v>20080</v>
      </c>
      <c r="G93" s="2"/>
      <c r="H93" s="2"/>
      <c r="I93" s="2"/>
      <c r="J93" s="2"/>
      <c r="K93" s="2"/>
      <c r="L93" s="2"/>
      <c r="M93" s="2"/>
      <c r="N93" s="2"/>
      <c r="O93" s="2"/>
      <c r="P93" s="65" t="s">
        <v>763</v>
      </c>
      <c r="Q93" s="66">
        <f>F110</f>
        <v>11408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x14ac:dyDescent="0.3">
      <c r="A94" s="2"/>
      <c r="B94" s="56" t="s">
        <v>747</v>
      </c>
      <c r="C94" s="73">
        <f>SUM(C102:I102)</f>
        <v>264</v>
      </c>
      <c r="D94" s="73">
        <f>D102</f>
        <v>32</v>
      </c>
      <c r="E94" s="74">
        <f t="shared" si="2"/>
        <v>0.41838351822503961</v>
      </c>
      <c r="F94" s="75">
        <f>SUM(C103:I103)</f>
        <v>84100</v>
      </c>
      <c r="G94" s="2"/>
      <c r="H94" s="2"/>
      <c r="I94" s="2"/>
      <c r="J94" s="2"/>
      <c r="K94" s="2"/>
      <c r="L94" s="2"/>
      <c r="M94" s="2"/>
      <c r="N94" s="2"/>
      <c r="O94" s="2"/>
      <c r="P94" s="65" t="s">
        <v>764</v>
      </c>
      <c r="Q94" s="66">
        <f>E110</f>
        <v>9449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6.5" thickBot="1" x14ac:dyDescent="0.35">
      <c r="A95" s="2"/>
      <c r="B95" s="56" t="s">
        <v>748</v>
      </c>
      <c r="C95" s="73">
        <f>SUM(C104:I104)</f>
        <v>122</v>
      </c>
      <c r="D95" s="73">
        <f>D104</f>
        <v>17</v>
      </c>
      <c r="E95" s="74">
        <f t="shared" si="2"/>
        <v>0.19334389857369255</v>
      </c>
      <c r="F95" s="75">
        <f>SUM(C105:I105)</f>
        <v>38970</v>
      </c>
      <c r="G95" s="2"/>
      <c r="H95" s="2"/>
      <c r="I95" s="2"/>
      <c r="J95" s="2"/>
      <c r="K95" s="2"/>
      <c r="L95" s="2"/>
      <c r="M95" s="2"/>
      <c r="N95" s="2"/>
      <c r="O95" s="2"/>
      <c r="P95" s="76" t="s">
        <v>765</v>
      </c>
      <c r="Q95" s="77">
        <f>H110</f>
        <v>7502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6.5" thickBot="1" x14ac:dyDescent="0.35">
      <c r="A96" s="2"/>
      <c r="B96" s="56" t="s">
        <v>749</v>
      </c>
      <c r="C96" s="73">
        <f>SUM(C106:I106)</f>
        <v>74</v>
      </c>
      <c r="D96" s="73">
        <f>D106</f>
        <v>12</v>
      </c>
      <c r="E96" s="74">
        <f t="shared" si="2"/>
        <v>0.11727416798732171</v>
      </c>
      <c r="F96" s="75">
        <f>SUM(C107:I107)</f>
        <v>20899</v>
      </c>
      <c r="G96" s="2"/>
      <c r="H96" s="2"/>
      <c r="I96" s="2"/>
      <c r="J96" s="2"/>
      <c r="K96" s="2"/>
      <c r="L96" s="2"/>
      <c r="M96" s="2"/>
      <c r="N96" s="2"/>
      <c r="O96" s="2"/>
      <c r="P96" s="58" t="s">
        <v>735</v>
      </c>
      <c r="Q96" s="78">
        <f>SUM(Q90:Q95)</f>
        <v>195823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6.5" thickBot="1" x14ac:dyDescent="0.35">
      <c r="A97" s="2"/>
      <c r="B97" s="57" t="s">
        <v>750</v>
      </c>
      <c r="C97" s="79">
        <f>SUM(C108:I108)</f>
        <v>105</v>
      </c>
      <c r="D97" s="79">
        <f>D108</f>
        <v>17</v>
      </c>
      <c r="E97" s="80">
        <f t="shared" si="2"/>
        <v>0.1664025356576862</v>
      </c>
      <c r="F97" s="81">
        <f>SUM(C109:I109)</f>
        <v>32728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x14ac:dyDescent="0.3">
      <c r="A98" s="2"/>
      <c r="B98" s="82" t="s">
        <v>751</v>
      </c>
      <c r="C98" s="83">
        <f>SUM(C93:C97)</f>
        <v>631</v>
      </c>
      <c r="D98" s="83">
        <f>SUM(D93:D97)</f>
        <v>91</v>
      </c>
      <c r="E98" s="84">
        <f t="shared" si="2"/>
        <v>1</v>
      </c>
      <c r="F98" s="85">
        <f>SUM(F93:F97)</f>
        <v>196777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37.5" customHeight="1" x14ac:dyDescent="0.3">
      <c r="A99" s="2"/>
      <c r="B99" s="86" t="s">
        <v>254</v>
      </c>
      <c r="C99" s="86" t="s">
        <v>766</v>
      </c>
      <c r="D99" s="86" t="s">
        <v>760</v>
      </c>
      <c r="E99" s="86" t="s">
        <v>47</v>
      </c>
      <c r="F99" s="86" t="s">
        <v>743</v>
      </c>
      <c r="G99" s="86" t="s">
        <v>744</v>
      </c>
      <c r="H99" s="87" t="s">
        <v>767</v>
      </c>
      <c r="I99" s="88" t="s">
        <v>768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x14ac:dyDescent="0.3">
      <c r="A100" s="2"/>
      <c r="B100" s="55" t="s">
        <v>746</v>
      </c>
      <c r="C100" s="55">
        <v>39</v>
      </c>
      <c r="D100" s="55">
        <v>13</v>
      </c>
      <c r="E100" s="55">
        <v>0</v>
      </c>
      <c r="F100" s="55">
        <v>1</v>
      </c>
      <c r="G100" s="55">
        <v>6</v>
      </c>
      <c r="H100" s="89">
        <v>7</v>
      </c>
      <c r="I100" s="5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x14ac:dyDescent="0.3">
      <c r="A101" s="2"/>
      <c r="B101" s="55"/>
      <c r="C101" s="90">
        <f>C100*368</f>
        <v>14352</v>
      </c>
      <c r="D101" s="90">
        <f>D100*250</f>
        <v>3250</v>
      </c>
      <c r="E101" s="90">
        <v>0</v>
      </c>
      <c r="F101" s="90">
        <f>F100*368</f>
        <v>368</v>
      </c>
      <c r="G101" s="90">
        <v>916</v>
      </c>
      <c r="H101" s="55">
        <v>1194</v>
      </c>
      <c r="I101" s="5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x14ac:dyDescent="0.3">
      <c r="A102" s="2"/>
      <c r="B102" s="55" t="s">
        <v>747</v>
      </c>
      <c r="C102" s="55">
        <v>172</v>
      </c>
      <c r="D102" s="55">
        <v>32</v>
      </c>
      <c r="E102" s="55">
        <v>13</v>
      </c>
      <c r="F102" s="55">
        <v>13</v>
      </c>
      <c r="G102" s="91">
        <v>15</v>
      </c>
      <c r="H102" s="55">
        <v>15</v>
      </c>
      <c r="I102" s="55">
        <v>4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x14ac:dyDescent="0.3">
      <c r="A103" s="2"/>
      <c r="B103" s="55"/>
      <c r="C103" s="90">
        <f>C102*368</f>
        <v>63296</v>
      </c>
      <c r="D103" s="90">
        <f>D102*250</f>
        <v>8000</v>
      </c>
      <c r="E103" s="92">
        <v>2996</v>
      </c>
      <c r="F103" s="90">
        <f>F102*368</f>
        <v>4784</v>
      </c>
      <c r="G103" s="90">
        <v>2288</v>
      </c>
      <c r="H103" s="55">
        <v>2558</v>
      </c>
      <c r="I103" s="55">
        <v>178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x14ac:dyDescent="0.3">
      <c r="A104" s="2"/>
      <c r="B104" s="55" t="s">
        <v>748</v>
      </c>
      <c r="C104" s="55">
        <v>72</v>
      </c>
      <c r="D104" s="55">
        <v>17</v>
      </c>
      <c r="E104" s="55">
        <v>3</v>
      </c>
      <c r="F104" s="55">
        <v>10</v>
      </c>
      <c r="G104" s="91">
        <v>9</v>
      </c>
      <c r="H104" s="55">
        <v>10</v>
      </c>
      <c r="I104" s="55">
        <v>1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x14ac:dyDescent="0.3">
      <c r="A105" s="2"/>
      <c r="B105" s="55"/>
      <c r="C105" s="90">
        <f>C104*368</f>
        <v>26496</v>
      </c>
      <c r="D105" s="90">
        <f>D104*250</f>
        <v>4250</v>
      </c>
      <c r="E105" s="90">
        <v>691</v>
      </c>
      <c r="F105" s="90">
        <f>F104*368</f>
        <v>3680</v>
      </c>
      <c r="G105" s="90">
        <v>1373</v>
      </c>
      <c r="H105" s="55">
        <v>1704</v>
      </c>
      <c r="I105" s="55">
        <v>776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x14ac:dyDescent="0.3">
      <c r="A106" s="2"/>
      <c r="B106" s="55" t="s">
        <v>749</v>
      </c>
      <c r="C106" s="55">
        <v>34</v>
      </c>
      <c r="D106" s="55">
        <v>12</v>
      </c>
      <c r="E106" s="55">
        <v>12</v>
      </c>
      <c r="F106" s="55"/>
      <c r="G106" s="91">
        <v>6</v>
      </c>
      <c r="H106" s="55">
        <v>10</v>
      </c>
      <c r="I106" s="5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x14ac:dyDescent="0.3">
      <c r="A107" s="2"/>
      <c r="B107" s="55"/>
      <c r="C107" s="90">
        <f>C106*368</f>
        <v>12512</v>
      </c>
      <c r="D107" s="55">
        <f>D106*250</f>
        <v>3000</v>
      </c>
      <c r="E107" s="55">
        <v>2766</v>
      </c>
      <c r="F107" s="55"/>
      <c r="G107" s="55">
        <v>916</v>
      </c>
      <c r="H107" s="55">
        <v>1705</v>
      </c>
      <c r="I107" s="5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x14ac:dyDescent="0.3">
      <c r="A108" s="2"/>
      <c r="B108" s="55" t="s">
        <v>750</v>
      </c>
      <c r="C108" s="55">
        <v>58</v>
      </c>
      <c r="D108" s="55">
        <v>17</v>
      </c>
      <c r="E108" s="55">
        <v>13</v>
      </c>
      <c r="F108" s="55">
        <v>7</v>
      </c>
      <c r="G108" s="91">
        <v>8</v>
      </c>
      <c r="H108" s="55">
        <v>2</v>
      </c>
      <c r="I108" s="5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x14ac:dyDescent="0.3">
      <c r="A109" s="2"/>
      <c r="B109" s="55"/>
      <c r="C109" s="90">
        <f>C108*368</f>
        <v>21344</v>
      </c>
      <c r="D109" s="90">
        <f>D108*250</f>
        <v>4250</v>
      </c>
      <c r="E109" s="90">
        <v>2996</v>
      </c>
      <c r="F109" s="90">
        <f>F108*368</f>
        <v>2576</v>
      </c>
      <c r="G109" s="90">
        <v>1221</v>
      </c>
      <c r="H109" s="55">
        <v>341</v>
      </c>
      <c r="I109" s="5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x14ac:dyDescent="0.3">
      <c r="A110" s="2"/>
      <c r="B110" s="55" t="s">
        <v>751</v>
      </c>
      <c r="C110" s="93">
        <f>C101+C103+C105+C107+C109</f>
        <v>138000</v>
      </c>
      <c r="D110" s="93">
        <f>D101+D103+D105+D107+D109</f>
        <v>22750</v>
      </c>
      <c r="E110" s="93">
        <f>E101+E103+E105+E107+E109</f>
        <v>9449</v>
      </c>
      <c r="F110" s="93">
        <f>F103+F105+F109+F107+F101</f>
        <v>11408</v>
      </c>
      <c r="G110" s="93">
        <f>G101+G103+G105+G107+G109</f>
        <v>6714</v>
      </c>
      <c r="H110" s="93">
        <f>H101+H103+H105+H107+H109</f>
        <v>7502</v>
      </c>
      <c r="I110" s="93">
        <f>SUM(I103+I105)</f>
        <v>954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6.5" customHeight="1" x14ac:dyDescent="0.3">
      <c r="A111" s="2"/>
      <c r="B111" s="94" t="s">
        <v>769</v>
      </c>
      <c r="C111" s="2">
        <f t="shared" ref="C111:H111" si="3">C100+C102+C104+C106+C108</f>
        <v>375</v>
      </c>
      <c r="D111" s="2">
        <f t="shared" si="3"/>
        <v>91</v>
      </c>
      <c r="E111" s="2">
        <f t="shared" si="3"/>
        <v>41</v>
      </c>
      <c r="F111" s="2">
        <f t="shared" si="3"/>
        <v>31</v>
      </c>
      <c r="G111" s="2">
        <f t="shared" si="3"/>
        <v>44</v>
      </c>
      <c r="H111" s="2">
        <f t="shared" si="3"/>
        <v>44</v>
      </c>
      <c r="I111" s="2">
        <f>I102+I104</f>
        <v>5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26.25" customHeight="1" thickBot="1" x14ac:dyDescent="0.35">
      <c r="A112" s="2"/>
      <c r="B112" s="208" t="s">
        <v>770</v>
      </c>
      <c r="C112" s="208"/>
      <c r="D112" s="95"/>
      <c r="E112" s="37"/>
      <c r="F112" s="3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6.5" thickBot="1" x14ac:dyDescent="0.35">
      <c r="A113" s="2"/>
      <c r="B113" s="96" t="s">
        <v>771</v>
      </c>
      <c r="C113" s="96" t="s">
        <v>772</v>
      </c>
      <c r="D113" s="96"/>
      <c r="E113" s="37"/>
      <c r="F113" s="2"/>
      <c r="G113" s="37"/>
      <c r="H113" s="2"/>
      <c r="I113" s="2"/>
      <c r="J113" s="2"/>
      <c r="K113" s="2"/>
      <c r="L113" s="2"/>
      <c r="M113" s="2"/>
      <c r="N113" s="2"/>
      <c r="O113" s="2"/>
      <c r="P113" s="225" t="s">
        <v>773</v>
      </c>
      <c r="Q113" s="226"/>
      <c r="R113" s="9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8.25" thickBot="1" x14ac:dyDescent="0.35">
      <c r="A114" s="2"/>
      <c r="B114" s="98" t="s">
        <v>774</v>
      </c>
      <c r="C114" s="99" t="s">
        <v>775</v>
      </c>
      <c r="D114" s="99"/>
      <c r="E114" s="37"/>
      <c r="F114" s="2"/>
      <c r="G114" s="2"/>
      <c r="H114" s="37"/>
      <c r="I114" s="2"/>
      <c r="J114" s="2"/>
      <c r="K114" s="2"/>
      <c r="L114" s="2"/>
      <c r="M114" s="2"/>
      <c r="N114" s="2"/>
      <c r="O114" s="2"/>
      <c r="P114" s="100" t="s">
        <v>759</v>
      </c>
      <c r="Q114" s="101" t="s">
        <v>754</v>
      </c>
      <c r="R114" s="102" t="s">
        <v>738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47.25" x14ac:dyDescent="0.3">
      <c r="A115" s="2"/>
      <c r="B115" s="103" t="s">
        <v>776</v>
      </c>
      <c r="C115" s="99" t="s">
        <v>777</v>
      </c>
      <c r="D115" s="99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04" t="s">
        <v>756</v>
      </c>
      <c r="Q115" s="105">
        <f>D111</f>
        <v>91</v>
      </c>
      <c r="R115" s="106">
        <f t="shared" ref="R115:R120" si="4">Q115/$Q$121</f>
        <v>0.14536741214057508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07" t="s">
        <v>758</v>
      </c>
      <c r="Q116" s="108">
        <f>G111</f>
        <v>44</v>
      </c>
      <c r="R116" s="106">
        <f t="shared" si="4"/>
        <v>7.0287539936102233E-2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31.5" x14ac:dyDescent="0.3">
      <c r="A117" s="2"/>
      <c r="B117" s="109" t="s">
        <v>778</v>
      </c>
      <c r="C117" s="110" t="s">
        <v>779</v>
      </c>
      <c r="D117" s="110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07" t="s">
        <v>762</v>
      </c>
      <c r="Q117" s="108">
        <f>C111</f>
        <v>375</v>
      </c>
      <c r="R117" s="106">
        <f t="shared" si="4"/>
        <v>0.59904153354632583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47.25" x14ac:dyDescent="0.3">
      <c r="A118" s="2"/>
      <c r="B118" s="111" t="s">
        <v>776</v>
      </c>
      <c r="C118" s="110" t="s">
        <v>780</v>
      </c>
      <c r="D118" s="110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07" t="s">
        <v>763</v>
      </c>
      <c r="Q118" s="108">
        <f>F111</f>
        <v>31</v>
      </c>
      <c r="R118" s="106">
        <f t="shared" si="4"/>
        <v>4.9520766773162937E-2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6.5" thickBo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12" t="s">
        <v>764</v>
      </c>
      <c r="Q119" s="113">
        <f>E111</f>
        <v>41</v>
      </c>
      <c r="R119" s="114">
        <f t="shared" si="4"/>
        <v>6.5495207667731634E-2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79.5" thickBot="1" x14ac:dyDescent="0.35">
      <c r="A120" s="2"/>
      <c r="B120" s="115" t="s">
        <v>781</v>
      </c>
      <c r="C120" s="115" t="s">
        <v>782</v>
      </c>
      <c r="D120" s="11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16" t="s">
        <v>765</v>
      </c>
      <c r="Q120" s="117">
        <f>H111</f>
        <v>44</v>
      </c>
      <c r="R120" s="118">
        <f t="shared" si="4"/>
        <v>7.0287539936102233E-2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48" thickBot="1" x14ac:dyDescent="0.35">
      <c r="A121" s="2"/>
      <c r="B121" s="119" t="s">
        <v>776</v>
      </c>
      <c r="C121" s="115" t="s">
        <v>780</v>
      </c>
      <c r="D121" s="11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20" t="s">
        <v>735</v>
      </c>
      <c r="Q121" s="121">
        <f>SUM(Q115:Q120)</f>
        <v>626</v>
      </c>
      <c r="R121" s="122">
        <f>SUM(R115:R120)</f>
        <v>1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78.75" x14ac:dyDescent="0.3">
      <c r="A123" s="2"/>
      <c r="B123" s="123" t="s">
        <v>783</v>
      </c>
      <c r="C123" s="124" t="s">
        <v>784</v>
      </c>
      <c r="D123" s="12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63" x14ac:dyDescent="0.3">
      <c r="A124" s="2"/>
      <c r="B124" s="125" t="s">
        <v>776</v>
      </c>
      <c r="C124" s="124" t="s">
        <v>785</v>
      </c>
      <c r="D124" s="12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24" customHeight="1" x14ac:dyDescent="0.3">
      <c r="A128" s="2"/>
      <c r="B128" s="212" t="s">
        <v>786</v>
      </c>
      <c r="C128" s="21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x14ac:dyDescent="0.3">
      <c r="A129" s="2"/>
      <c r="B129" s="55" t="s">
        <v>787</v>
      </c>
      <c r="C129" s="90">
        <f>F147+H147+G147+I147+J147+K147</f>
        <v>21709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x14ac:dyDescent="0.3">
      <c r="A130" s="2"/>
      <c r="B130" s="55" t="s">
        <v>788</v>
      </c>
      <c r="C130" s="90">
        <f>F150+G150+H150+I150+J150+K150</f>
        <v>14609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x14ac:dyDescent="0.3">
      <c r="A132" s="2"/>
      <c r="B132" s="213" t="s">
        <v>789</v>
      </c>
      <c r="C132" s="213"/>
      <c r="D132" s="126" t="s">
        <v>790</v>
      </c>
      <c r="E132" s="126" t="s">
        <v>791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x14ac:dyDescent="0.3">
      <c r="A133" s="2"/>
      <c r="B133" s="55" t="s">
        <v>792</v>
      </c>
      <c r="C133" s="90">
        <v>9546</v>
      </c>
      <c r="D133" s="90"/>
      <c r="E133" s="90">
        <v>37040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x14ac:dyDescent="0.3">
      <c r="A134" s="2"/>
      <c r="B134" s="55" t="s">
        <v>744</v>
      </c>
      <c r="C134" s="90">
        <v>6389</v>
      </c>
      <c r="D134" s="90"/>
      <c r="E134" s="90">
        <v>27638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x14ac:dyDescent="0.3">
      <c r="A135" s="2"/>
      <c r="B135" s="55" t="s">
        <v>760</v>
      </c>
      <c r="C135" s="90">
        <v>16336</v>
      </c>
      <c r="D135" s="90"/>
      <c r="E135" s="90">
        <v>51777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x14ac:dyDescent="0.3">
      <c r="A136" s="2"/>
      <c r="B136" s="55" t="s">
        <v>766</v>
      </c>
      <c r="C136" s="90">
        <v>100477</v>
      </c>
      <c r="D136" s="90"/>
      <c r="E136" s="90">
        <v>318319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x14ac:dyDescent="0.3">
      <c r="A137" s="2"/>
      <c r="B137" s="55" t="s">
        <v>743</v>
      </c>
      <c r="C137" s="90">
        <v>11882</v>
      </c>
      <c r="D137" s="90"/>
      <c r="E137" s="90">
        <v>41865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x14ac:dyDescent="0.3">
      <c r="A138" s="2"/>
      <c r="B138" s="55" t="s">
        <v>793</v>
      </c>
      <c r="C138" s="90">
        <v>148</v>
      </c>
      <c r="D138" s="90"/>
      <c r="E138" s="90">
        <v>166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x14ac:dyDescent="0.3">
      <c r="A139" s="2"/>
      <c r="B139" s="55" t="s">
        <v>794</v>
      </c>
      <c r="C139" s="90">
        <v>6126</v>
      </c>
      <c r="D139" s="90"/>
      <c r="E139" s="90">
        <v>11218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x14ac:dyDescent="0.3">
      <c r="A140" s="2"/>
      <c r="B140" s="55" t="s">
        <v>735</v>
      </c>
      <c r="C140" s="93">
        <f>SUM(C133:C139)</f>
        <v>150904</v>
      </c>
      <c r="D140" s="59"/>
      <c r="E140" s="93">
        <f>SUM(E133:E139)</f>
        <v>488023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9.5" x14ac:dyDescent="0.35">
      <c r="A145" s="2"/>
      <c r="B145" s="2"/>
      <c r="C145" s="2"/>
      <c r="D145" s="2"/>
      <c r="E145" s="127"/>
      <c r="F145" s="214" t="s">
        <v>795</v>
      </c>
      <c r="G145" s="214"/>
      <c r="H145" s="214"/>
      <c r="I145" s="2"/>
      <c r="J145" s="2"/>
      <c r="K145" s="2" t="s">
        <v>796</v>
      </c>
      <c r="L145" s="2" t="s">
        <v>797</v>
      </c>
      <c r="M145" s="2"/>
      <c r="N145" s="128" t="s">
        <v>798</v>
      </c>
      <c r="O145" s="215" t="s">
        <v>14</v>
      </c>
      <c r="P145" s="215"/>
      <c r="Q145" s="129" t="s">
        <v>15</v>
      </c>
      <c r="R145" s="130" t="s">
        <v>799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8" ht="19.5" x14ac:dyDescent="0.35">
      <c r="A146" s="2"/>
      <c r="B146" s="2"/>
      <c r="C146" s="2"/>
      <c r="D146" s="2"/>
      <c r="E146" s="127"/>
      <c r="F146" s="127">
        <v>2017</v>
      </c>
      <c r="G146" s="127">
        <v>2018</v>
      </c>
      <c r="H146" s="127">
        <v>2019</v>
      </c>
      <c r="I146" s="127">
        <v>2020</v>
      </c>
      <c r="J146" s="127">
        <v>2021</v>
      </c>
      <c r="K146" s="127">
        <v>2022</v>
      </c>
      <c r="L146" s="2"/>
      <c r="M146" s="131">
        <v>44713</v>
      </c>
      <c r="N146" s="128" t="s">
        <v>41</v>
      </c>
      <c r="O146" s="210">
        <v>7368</v>
      </c>
      <c r="P146" s="210"/>
      <c r="Q146" s="132">
        <v>7463</v>
      </c>
      <c r="R146" s="132">
        <v>14831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8" ht="63" x14ac:dyDescent="0.3">
      <c r="A147" s="2"/>
      <c r="B147" s="2"/>
      <c r="C147" s="2"/>
      <c r="D147" s="2"/>
      <c r="E147" s="133" t="s">
        <v>800</v>
      </c>
      <c r="F147" s="90">
        <v>10149</v>
      </c>
      <c r="G147" s="90">
        <v>4765</v>
      </c>
      <c r="H147" s="90">
        <v>3273</v>
      </c>
      <c r="I147" s="55">
        <v>808</v>
      </c>
      <c r="J147" s="134">
        <v>1947</v>
      </c>
      <c r="K147" s="55">
        <v>767</v>
      </c>
      <c r="L147" s="135">
        <v>87</v>
      </c>
      <c r="M147" s="2">
        <v>113</v>
      </c>
      <c r="N147" s="128" t="s">
        <v>47</v>
      </c>
      <c r="O147" s="210">
        <v>8065</v>
      </c>
      <c r="P147" s="210"/>
      <c r="Q147" s="132">
        <v>8214</v>
      </c>
      <c r="R147" s="132">
        <v>16279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8" ht="47.25" x14ac:dyDescent="0.3">
      <c r="A148" s="2"/>
      <c r="B148" s="2"/>
      <c r="C148" s="2"/>
      <c r="D148" s="2"/>
      <c r="E148" s="133" t="s">
        <v>801</v>
      </c>
      <c r="F148" s="90">
        <v>3777</v>
      </c>
      <c r="G148" s="90">
        <v>7951</v>
      </c>
      <c r="H148" s="90">
        <v>3893</v>
      </c>
      <c r="I148" s="55">
        <v>951</v>
      </c>
      <c r="J148" s="134">
        <v>1331</v>
      </c>
      <c r="K148" s="55">
        <v>1517</v>
      </c>
      <c r="L148" s="135">
        <v>132</v>
      </c>
      <c r="M148" s="2">
        <v>274</v>
      </c>
      <c r="N148" s="128" t="s">
        <v>13</v>
      </c>
      <c r="O148" s="210">
        <v>61038</v>
      </c>
      <c r="P148" s="210"/>
      <c r="Q148" s="132">
        <v>63193</v>
      </c>
      <c r="R148" s="132">
        <v>124231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8" ht="31.5" x14ac:dyDescent="0.3">
      <c r="A149" s="2"/>
      <c r="B149" s="2"/>
      <c r="C149" s="2"/>
      <c r="D149" s="2"/>
      <c r="E149" s="133" t="s">
        <v>802</v>
      </c>
      <c r="F149" s="90">
        <v>2490</v>
      </c>
      <c r="G149" s="90"/>
      <c r="H149" s="90">
        <v>1496</v>
      </c>
      <c r="I149" s="55">
        <v>505</v>
      </c>
      <c r="J149" s="134">
        <v>447</v>
      </c>
      <c r="K149" s="55">
        <v>705</v>
      </c>
      <c r="L149" s="135">
        <v>80</v>
      </c>
      <c r="M149" s="2">
        <v>227</v>
      </c>
      <c r="N149" s="128" t="s">
        <v>24</v>
      </c>
      <c r="O149" s="210">
        <v>8312</v>
      </c>
      <c r="P149" s="210"/>
      <c r="Q149" s="132">
        <v>9035</v>
      </c>
      <c r="R149" s="132">
        <v>17347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8" ht="31.5" x14ac:dyDescent="0.3">
      <c r="A150" s="2"/>
      <c r="B150" s="2"/>
      <c r="C150" s="2"/>
      <c r="D150" s="2"/>
      <c r="E150" s="133" t="s">
        <v>803</v>
      </c>
      <c r="F150" s="90">
        <v>1668</v>
      </c>
      <c r="G150" s="90">
        <v>4765</v>
      </c>
      <c r="H150" s="90">
        <v>2377</v>
      </c>
      <c r="I150" s="55">
        <v>1054</v>
      </c>
      <c r="J150" s="134">
        <v>4371</v>
      </c>
      <c r="K150" s="55">
        <v>374</v>
      </c>
      <c r="L150" s="135">
        <v>31</v>
      </c>
      <c r="M150" s="2">
        <v>111</v>
      </c>
      <c r="N150" s="128" t="s">
        <v>68</v>
      </c>
      <c r="O150" s="210">
        <v>3846</v>
      </c>
      <c r="P150" s="210"/>
      <c r="Q150" s="132">
        <v>4229</v>
      </c>
      <c r="R150" s="132">
        <v>8075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8" ht="19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36" t="s">
        <v>799</v>
      </c>
      <c r="O151" s="210">
        <v>88629</v>
      </c>
      <c r="P151" s="210"/>
      <c r="Q151" s="132">
        <v>92134</v>
      </c>
      <c r="R151" s="132">
        <v>180763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8" ht="15.7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x14ac:dyDescent="0.3">
      <c r="A165" s="2"/>
      <c r="B165" s="2"/>
      <c r="C165" s="2"/>
      <c r="D165" s="126" t="s">
        <v>256</v>
      </c>
      <c r="E165" s="126" t="s">
        <v>257</v>
      </c>
      <c r="F165" s="13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x14ac:dyDescent="0.3">
      <c r="A166" s="2"/>
      <c r="B166" s="2"/>
      <c r="C166" s="2"/>
      <c r="D166" s="90" t="s">
        <v>258</v>
      </c>
      <c r="E166" s="90">
        <v>149053</v>
      </c>
      <c r="F166" s="1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x14ac:dyDescent="0.3">
      <c r="A167" s="2"/>
      <c r="B167" s="2"/>
      <c r="C167" s="2"/>
      <c r="D167" s="90" t="s">
        <v>259</v>
      </c>
      <c r="E167" s="90">
        <v>2810</v>
      </c>
      <c r="F167" s="1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x14ac:dyDescent="0.3">
      <c r="A168" s="2"/>
      <c r="B168" s="2"/>
      <c r="C168" s="2"/>
      <c r="D168" s="90" t="s">
        <v>260</v>
      </c>
      <c r="E168" s="90">
        <v>31</v>
      </c>
      <c r="F168" s="1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x14ac:dyDescent="0.3">
      <c r="A169" s="2"/>
      <c r="B169" s="2"/>
      <c r="C169" s="2"/>
      <c r="D169" s="90" t="s">
        <v>261</v>
      </c>
      <c r="E169" s="90">
        <v>32</v>
      </c>
      <c r="F169" s="1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x14ac:dyDescent="0.3">
      <c r="A170" s="2"/>
      <c r="B170" s="2"/>
      <c r="C170" s="2"/>
      <c r="D170" s="90" t="s">
        <v>262</v>
      </c>
      <c r="E170" s="90">
        <v>10</v>
      </c>
      <c r="F170" s="1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x14ac:dyDescent="0.3">
      <c r="A171" s="2"/>
      <c r="B171" s="2"/>
      <c r="C171" s="2"/>
      <c r="D171" s="59"/>
      <c r="E171" s="90">
        <f>SUM(E166:E170)</f>
        <v>151936</v>
      </c>
      <c r="F171" s="2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x14ac:dyDescent="0.3">
      <c r="A178" s="2"/>
      <c r="B178" s="126"/>
      <c r="C178" s="126" t="s">
        <v>761</v>
      </c>
      <c r="D178" s="126" t="s">
        <v>804</v>
      </c>
      <c r="E178" s="126" t="s">
        <v>805</v>
      </c>
      <c r="F178" s="126" t="s">
        <v>806</v>
      </c>
      <c r="G178" s="126" t="s">
        <v>807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x14ac:dyDescent="0.3">
      <c r="A179" s="2"/>
      <c r="B179" s="138"/>
      <c r="C179" s="138"/>
      <c r="D179" s="139">
        <v>43070</v>
      </c>
      <c r="E179" s="140">
        <v>118264</v>
      </c>
      <c r="F179" s="140">
        <v>128399</v>
      </c>
      <c r="G179" s="141">
        <f t="shared" ref="G179:G185" si="5">E179/F179</f>
        <v>0.92106636344519821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x14ac:dyDescent="0.3">
      <c r="A180" s="2"/>
      <c r="B180" s="55" t="s">
        <v>805</v>
      </c>
      <c r="C180" s="90">
        <f>C140</f>
        <v>150904</v>
      </c>
      <c r="D180" s="142">
        <v>43101</v>
      </c>
      <c r="E180" s="90">
        <v>118493</v>
      </c>
      <c r="F180" s="90">
        <v>133551</v>
      </c>
      <c r="G180" s="143">
        <f t="shared" si="5"/>
        <v>0.88724906589991837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x14ac:dyDescent="0.3">
      <c r="A181" s="2"/>
      <c r="B181" s="55" t="s">
        <v>808</v>
      </c>
      <c r="C181" s="90">
        <f>F98</f>
        <v>196777</v>
      </c>
      <c r="D181" s="142">
        <v>43132</v>
      </c>
      <c r="E181" s="90">
        <v>121673</v>
      </c>
      <c r="F181" s="90">
        <v>138419</v>
      </c>
      <c r="G181" s="143">
        <f t="shared" si="5"/>
        <v>0.87901949876823271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x14ac:dyDescent="0.3">
      <c r="A182" s="2"/>
      <c r="B182" s="55" t="s">
        <v>809</v>
      </c>
      <c r="C182" s="144">
        <f>(C180/C181)*100</f>
        <v>76.687824288407697</v>
      </c>
      <c r="D182" s="142">
        <v>43160</v>
      </c>
      <c r="E182" s="90"/>
      <c r="F182" s="90"/>
      <c r="G182" s="143" t="e">
        <f t="shared" si="5"/>
        <v>#DIV/0!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x14ac:dyDescent="0.3">
      <c r="A183" s="2"/>
      <c r="B183" s="2"/>
      <c r="C183" s="2"/>
      <c r="D183" s="142">
        <v>43191</v>
      </c>
      <c r="E183" s="90"/>
      <c r="F183" s="90"/>
      <c r="G183" s="143" t="e">
        <f t="shared" si="5"/>
        <v>#DIV/0!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x14ac:dyDescent="0.3">
      <c r="A184" s="2"/>
      <c r="B184" s="2"/>
      <c r="C184" s="2" t="s">
        <v>810</v>
      </c>
      <c r="D184" s="142">
        <v>43221</v>
      </c>
      <c r="E184" s="90"/>
      <c r="F184" s="90"/>
      <c r="G184" s="143" t="e">
        <f t="shared" si="5"/>
        <v>#DIV/0!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x14ac:dyDescent="0.3">
      <c r="A185" s="2"/>
      <c r="B185" s="2" t="s">
        <v>811</v>
      </c>
      <c r="C185" s="2" t="s">
        <v>812</v>
      </c>
      <c r="D185" s="142">
        <v>43252</v>
      </c>
      <c r="E185" s="90"/>
      <c r="F185" s="90"/>
      <c r="G185" s="143" t="e">
        <f t="shared" si="5"/>
        <v>#DIV/0!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x14ac:dyDescent="0.3">
      <c r="A186" s="2"/>
      <c r="B186" s="2"/>
      <c r="C186" s="145">
        <f>(C180/C181)*100</f>
        <v>76.687824288407697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08" t="s">
        <v>813</v>
      </c>
      <c r="O209" s="208"/>
      <c r="P209" s="208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38.25" customHeight="1" x14ac:dyDescent="0.3">
      <c r="A210" s="2"/>
      <c r="B210" s="126" t="s">
        <v>804</v>
      </c>
      <c r="C210" s="126" t="s">
        <v>814</v>
      </c>
      <c r="D210" s="126" t="s">
        <v>806</v>
      </c>
      <c r="E210" s="126" t="s">
        <v>726</v>
      </c>
      <c r="F210" s="126" t="s">
        <v>815</v>
      </c>
      <c r="G210" s="126" t="s">
        <v>816</v>
      </c>
      <c r="H210" s="126" t="s">
        <v>817</v>
      </c>
      <c r="I210" s="126" t="s">
        <v>726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x14ac:dyDescent="0.3">
      <c r="A211" s="2"/>
      <c r="B211" s="142">
        <v>42005</v>
      </c>
      <c r="C211" s="140">
        <v>973795</v>
      </c>
      <c r="D211" s="140">
        <v>26720</v>
      </c>
      <c r="E211" s="146">
        <f>D211/C211</f>
        <v>2.7439040044362518E-2</v>
      </c>
      <c r="F211" s="90"/>
      <c r="G211" s="2"/>
      <c r="H211" s="2"/>
      <c r="I211" s="2"/>
      <c r="J211" s="2"/>
      <c r="K211" s="2"/>
      <c r="L211" s="2"/>
      <c r="M211" s="2"/>
      <c r="N211" t="s">
        <v>818</v>
      </c>
      <c r="O211" s="147" t="s">
        <v>15</v>
      </c>
      <c r="Q211" s="148" t="s">
        <v>14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x14ac:dyDescent="0.3">
      <c r="A212" s="2"/>
      <c r="B212" s="142">
        <v>42036</v>
      </c>
      <c r="C212" s="140">
        <v>973795</v>
      </c>
      <c r="D212" s="140">
        <v>26720</v>
      </c>
      <c r="E212" s="146">
        <f t="shared" ref="E212:E234" si="6">D212/C212</f>
        <v>2.7439040044362518E-2</v>
      </c>
      <c r="F212" s="90"/>
      <c r="G212" s="2"/>
      <c r="H212" s="2"/>
      <c r="I212" s="2"/>
      <c r="J212" s="2"/>
      <c r="K212" s="2"/>
      <c r="L212" s="2"/>
      <c r="M212" s="2"/>
      <c r="N212">
        <v>0</v>
      </c>
      <c r="O212" s="149">
        <v>6836</v>
      </c>
      <c r="P212" s="150">
        <f>O212*-1</f>
        <v>-6836</v>
      </c>
      <c r="Q212" s="149">
        <v>6575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x14ac:dyDescent="0.3">
      <c r="A213" s="2"/>
      <c r="B213" s="142">
        <v>42064</v>
      </c>
      <c r="C213" s="140">
        <v>973795</v>
      </c>
      <c r="D213" s="140">
        <v>26720</v>
      </c>
      <c r="E213" s="146">
        <f t="shared" si="6"/>
        <v>2.7439040044362518E-2</v>
      </c>
      <c r="F213" s="90"/>
      <c r="G213" s="2"/>
      <c r="H213" s="2"/>
      <c r="I213" s="2"/>
      <c r="J213" s="2"/>
      <c r="K213" s="2"/>
      <c r="L213" s="2"/>
      <c r="M213" s="2"/>
      <c r="N213">
        <v>1</v>
      </c>
      <c r="O213" s="149">
        <v>13445</v>
      </c>
      <c r="P213" s="150">
        <f t="shared" ref="P213:P217" si="7">O213*-1</f>
        <v>-13445</v>
      </c>
      <c r="Q213" s="149">
        <v>13013</v>
      </c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x14ac:dyDescent="0.3">
      <c r="A214" s="2"/>
      <c r="B214" s="142">
        <v>42095</v>
      </c>
      <c r="C214" s="140">
        <v>973795</v>
      </c>
      <c r="D214" s="140">
        <v>26720</v>
      </c>
      <c r="E214" s="146">
        <f t="shared" si="6"/>
        <v>2.7439040044362518E-2</v>
      </c>
      <c r="F214" s="90"/>
      <c r="G214" s="2"/>
      <c r="H214" s="2"/>
      <c r="I214" s="2"/>
      <c r="J214" s="2"/>
      <c r="K214" s="2"/>
      <c r="L214" s="2"/>
      <c r="M214" s="2"/>
      <c r="N214">
        <v>2</v>
      </c>
      <c r="O214" s="149">
        <v>16438</v>
      </c>
      <c r="P214" s="150">
        <f t="shared" si="7"/>
        <v>-16438</v>
      </c>
      <c r="Q214" s="149">
        <v>15869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x14ac:dyDescent="0.3">
      <c r="A215" s="2"/>
      <c r="B215" s="142">
        <v>42125</v>
      </c>
      <c r="C215" s="140">
        <v>973795</v>
      </c>
      <c r="D215" s="140">
        <v>28078</v>
      </c>
      <c r="E215" s="146">
        <f t="shared" si="6"/>
        <v>2.8833584070569268E-2</v>
      </c>
      <c r="F215" s="90"/>
      <c r="G215" s="2"/>
      <c r="H215" s="2"/>
      <c r="I215" s="2"/>
      <c r="J215" s="2"/>
      <c r="K215" s="2"/>
      <c r="L215" s="2"/>
      <c r="M215" s="2"/>
      <c r="N215">
        <v>3</v>
      </c>
      <c r="O215" s="149">
        <v>20001</v>
      </c>
      <c r="P215" s="150">
        <f t="shared" si="7"/>
        <v>-20001</v>
      </c>
      <c r="Q215" s="149">
        <v>19471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x14ac:dyDescent="0.3">
      <c r="A216" s="2"/>
      <c r="B216" s="142">
        <v>42156</v>
      </c>
      <c r="C216" s="140">
        <v>973795</v>
      </c>
      <c r="D216" s="140">
        <v>28745</v>
      </c>
      <c r="E216" s="146">
        <f t="shared" si="6"/>
        <v>2.9518533161497031E-2</v>
      </c>
      <c r="F216" s="90"/>
      <c r="G216" s="2"/>
      <c r="H216" s="2"/>
      <c r="I216" s="2"/>
      <c r="J216" s="2"/>
      <c r="K216" s="2"/>
      <c r="L216" s="2"/>
      <c r="M216" s="2"/>
      <c r="N216">
        <v>4</v>
      </c>
      <c r="O216" s="149">
        <v>14894</v>
      </c>
      <c r="P216" s="150">
        <f t="shared" si="7"/>
        <v>-14894</v>
      </c>
      <c r="Q216" s="149">
        <v>14327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x14ac:dyDescent="0.3">
      <c r="A217" s="2"/>
      <c r="B217" s="142">
        <v>42186</v>
      </c>
      <c r="C217" s="140">
        <v>973795</v>
      </c>
      <c r="D217" s="140">
        <v>28754</v>
      </c>
      <c r="E217" s="146">
        <f t="shared" si="6"/>
        <v>2.9527775353128737E-2</v>
      </c>
      <c r="F217" s="90"/>
      <c r="G217" s="2"/>
      <c r="H217" s="2"/>
      <c r="I217" s="2"/>
      <c r="J217" s="2"/>
      <c r="K217" s="2"/>
      <c r="L217" s="2"/>
      <c r="M217" s="2"/>
      <c r="N217">
        <v>5</v>
      </c>
      <c r="O217" s="149">
        <v>4382</v>
      </c>
      <c r="P217" s="150">
        <f t="shared" si="7"/>
        <v>-4382</v>
      </c>
      <c r="Q217" s="149">
        <v>4151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x14ac:dyDescent="0.3">
      <c r="A218" s="2"/>
      <c r="B218" s="142">
        <v>42217</v>
      </c>
      <c r="C218" s="140">
        <v>973795</v>
      </c>
      <c r="D218" s="140">
        <v>30562</v>
      </c>
      <c r="E218" s="146">
        <f t="shared" si="6"/>
        <v>3.1384428960920932E-2</v>
      </c>
      <c r="F218" s="9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x14ac:dyDescent="0.3">
      <c r="A219" s="2"/>
      <c r="B219" s="142">
        <v>42248</v>
      </c>
      <c r="C219" s="140">
        <v>973795</v>
      </c>
      <c r="D219" s="140">
        <v>31014</v>
      </c>
      <c r="E219" s="146">
        <f t="shared" si="6"/>
        <v>3.184859236286898E-2</v>
      </c>
      <c r="F219" s="9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x14ac:dyDescent="0.3">
      <c r="A220" s="2"/>
      <c r="B220" s="142">
        <v>42278</v>
      </c>
      <c r="C220" s="140">
        <v>973795</v>
      </c>
      <c r="D220" s="140">
        <v>31466</v>
      </c>
      <c r="E220" s="146">
        <f t="shared" si="6"/>
        <v>3.2312755764817028E-2</v>
      </c>
      <c r="F220" s="9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x14ac:dyDescent="0.3">
      <c r="A221" s="2"/>
      <c r="B221" s="142">
        <v>42309</v>
      </c>
      <c r="C221" s="140">
        <v>973795</v>
      </c>
      <c r="D221" s="140">
        <v>32286</v>
      </c>
      <c r="E221" s="146">
        <f t="shared" si="6"/>
        <v>3.3154822113483841E-2</v>
      </c>
      <c r="F221" s="9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x14ac:dyDescent="0.3">
      <c r="A222" s="2"/>
      <c r="B222" s="142">
        <v>42339</v>
      </c>
      <c r="C222" s="140">
        <v>973795</v>
      </c>
      <c r="D222" s="140">
        <v>38910</v>
      </c>
      <c r="E222" s="146">
        <f t="shared" si="6"/>
        <v>3.9957075154421616E-2</v>
      </c>
      <c r="F222" s="9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x14ac:dyDescent="0.3">
      <c r="A223" s="2"/>
      <c r="B223" s="142">
        <v>42370</v>
      </c>
      <c r="C223" s="140">
        <v>969721</v>
      </c>
      <c r="D223" s="140">
        <v>56530</v>
      </c>
      <c r="E223" s="146">
        <f t="shared" si="6"/>
        <v>5.8295117874110181E-2</v>
      </c>
      <c r="F223" s="9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x14ac:dyDescent="0.3">
      <c r="A224" s="2"/>
      <c r="B224" s="142">
        <v>42401</v>
      </c>
      <c r="C224" s="140">
        <v>969721</v>
      </c>
      <c r="D224" s="140">
        <v>59190</v>
      </c>
      <c r="E224" s="146">
        <f t="shared" si="6"/>
        <v>6.1038174897728316E-2</v>
      </c>
      <c r="F224" s="9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x14ac:dyDescent="0.3">
      <c r="A225" s="2"/>
      <c r="B225" s="142">
        <v>42430</v>
      </c>
      <c r="C225" s="140">
        <v>969721</v>
      </c>
      <c r="D225" s="140">
        <v>64284</v>
      </c>
      <c r="E225" s="146">
        <f t="shared" si="6"/>
        <v>6.6291232220401536E-2</v>
      </c>
      <c r="F225" s="9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x14ac:dyDescent="0.3">
      <c r="A226" s="2"/>
      <c r="B226" s="142">
        <v>42461</v>
      </c>
      <c r="C226" s="140">
        <v>969721</v>
      </c>
      <c r="D226" s="140">
        <v>64284</v>
      </c>
      <c r="E226" s="146">
        <f t="shared" si="6"/>
        <v>6.6291232220401536E-2</v>
      </c>
      <c r="F226" s="9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x14ac:dyDescent="0.3">
      <c r="A227" s="2"/>
      <c r="B227" s="142">
        <v>42491</v>
      </c>
      <c r="C227" s="140">
        <v>969721</v>
      </c>
      <c r="D227" s="140">
        <v>64284</v>
      </c>
      <c r="E227" s="146">
        <f t="shared" si="6"/>
        <v>6.6291232220401536E-2</v>
      </c>
      <c r="F227" s="9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x14ac:dyDescent="0.3">
      <c r="A228" s="2"/>
      <c r="B228" s="142">
        <v>42522</v>
      </c>
      <c r="C228" s="140">
        <v>969721</v>
      </c>
      <c r="D228" s="140">
        <v>76480</v>
      </c>
      <c r="E228" s="146">
        <f t="shared" si="6"/>
        <v>7.8868045551246185E-2</v>
      </c>
      <c r="F228" s="9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x14ac:dyDescent="0.3">
      <c r="A229" s="2"/>
      <c r="B229" s="142">
        <v>42552</v>
      </c>
      <c r="C229" s="140">
        <v>969721</v>
      </c>
      <c r="D229" s="140">
        <v>76480</v>
      </c>
      <c r="E229" s="146">
        <f t="shared" si="6"/>
        <v>7.8868045551246185E-2</v>
      </c>
      <c r="F229" s="9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x14ac:dyDescent="0.3">
      <c r="A230" s="2"/>
      <c r="B230" s="142">
        <v>42583</v>
      </c>
      <c r="C230" s="140">
        <v>969721</v>
      </c>
      <c r="D230" s="140">
        <v>76706</v>
      </c>
      <c r="E230" s="146">
        <f t="shared" si="6"/>
        <v>7.9101102275809229E-2</v>
      </c>
      <c r="F230" s="9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x14ac:dyDescent="0.3">
      <c r="A231" s="2"/>
      <c r="B231" s="142">
        <v>42614</v>
      </c>
      <c r="C231" s="140">
        <v>969721</v>
      </c>
      <c r="D231" s="140">
        <v>76706</v>
      </c>
      <c r="E231" s="146">
        <f t="shared" si="6"/>
        <v>7.9101102275809229E-2</v>
      </c>
      <c r="F231" s="9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x14ac:dyDescent="0.3">
      <c r="A232" s="2"/>
      <c r="B232" s="142">
        <v>42644</v>
      </c>
      <c r="C232" s="140">
        <v>969721</v>
      </c>
      <c r="D232" s="140">
        <v>89586</v>
      </c>
      <c r="E232" s="146">
        <f t="shared" si="6"/>
        <v>9.2383273127012819E-2</v>
      </c>
      <c r="F232" s="9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x14ac:dyDescent="0.3">
      <c r="A233" s="2"/>
      <c r="B233" s="142">
        <v>42675</v>
      </c>
      <c r="C233" s="140">
        <v>969721</v>
      </c>
      <c r="D233" s="140">
        <v>89586</v>
      </c>
      <c r="E233" s="146">
        <f t="shared" si="6"/>
        <v>9.2383273127012819E-2</v>
      </c>
      <c r="F233" s="9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x14ac:dyDescent="0.3">
      <c r="A234" s="2"/>
      <c r="B234" s="142">
        <v>42705</v>
      </c>
      <c r="C234" s="140">
        <v>969721</v>
      </c>
      <c r="D234" s="140">
        <v>90690</v>
      </c>
      <c r="E234" s="146">
        <f t="shared" si="6"/>
        <v>9.3521744914258839E-2</v>
      </c>
      <c r="F234" s="9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x14ac:dyDescent="0.3">
      <c r="A235" s="2"/>
      <c r="B235" s="142">
        <v>42736</v>
      </c>
      <c r="C235" s="90">
        <v>965628</v>
      </c>
      <c r="D235" s="90">
        <v>90690</v>
      </c>
      <c r="E235" s="143">
        <f>D235/C235</f>
        <v>9.3918154817383095E-2</v>
      </c>
      <c r="F235" s="9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x14ac:dyDescent="0.3">
      <c r="A236" s="2"/>
      <c r="B236" s="142">
        <v>42767</v>
      </c>
      <c r="C236" s="90">
        <v>965628</v>
      </c>
      <c r="D236" s="90">
        <v>91142</v>
      </c>
      <c r="E236" s="143">
        <f t="shared" ref="E236:E298" si="8">D236/C236</f>
        <v>9.4386243978012235E-2</v>
      </c>
      <c r="F236" s="9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x14ac:dyDescent="0.3">
      <c r="A237" s="2"/>
      <c r="B237" s="142">
        <v>42795</v>
      </c>
      <c r="C237" s="90">
        <v>965628</v>
      </c>
      <c r="D237" s="90">
        <v>92046</v>
      </c>
      <c r="E237" s="143">
        <f t="shared" si="8"/>
        <v>9.5322422299270529E-2</v>
      </c>
      <c r="F237" s="9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x14ac:dyDescent="0.3">
      <c r="A238" s="2"/>
      <c r="B238" s="142">
        <v>42826</v>
      </c>
      <c r="C238" s="90">
        <v>965628</v>
      </c>
      <c r="D238" s="90">
        <v>92046</v>
      </c>
      <c r="E238" s="143">
        <f t="shared" si="8"/>
        <v>9.5322422299270529E-2</v>
      </c>
      <c r="F238" s="9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x14ac:dyDescent="0.3">
      <c r="A239" s="2"/>
      <c r="B239" s="142">
        <v>42856</v>
      </c>
      <c r="C239" s="90">
        <v>965628</v>
      </c>
      <c r="D239" s="90">
        <v>96320</v>
      </c>
      <c r="E239" s="143">
        <f t="shared" si="8"/>
        <v>9.9748557415485051E-2</v>
      </c>
      <c r="F239" s="9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x14ac:dyDescent="0.3">
      <c r="A240" s="2"/>
      <c r="B240" s="142">
        <v>42887</v>
      </c>
      <c r="C240" s="90">
        <v>965628</v>
      </c>
      <c r="D240" s="90">
        <v>102066</v>
      </c>
      <c r="E240" s="143">
        <f t="shared" si="8"/>
        <v>0.10569908909020866</v>
      </c>
      <c r="F240" s="9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x14ac:dyDescent="0.3">
      <c r="A241" s="2"/>
      <c r="B241" s="142">
        <v>42917</v>
      </c>
      <c r="C241" s="90">
        <v>965628</v>
      </c>
      <c r="D241" s="90">
        <v>107586</v>
      </c>
      <c r="E241" s="143">
        <f t="shared" si="8"/>
        <v>0.11141557618461768</v>
      </c>
      <c r="F241" s="9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x14ac:dyDescent="0.3">
      <c r="A242" s="2"/>
      <c r="B242" s="142">
        <v>42948</v>
      </c>
      <c r="C242" s="90">
        <v>965628</v>
      </c>
      <c r="D242" s="90">
        <v>112312</v>
      </c>
      <c r="E242" s="143">
        <f t="shared" si="8"/>
        <v>0.11630980046146135</v>
      </c>
      <c r="F242" s="9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x14ac:dyDescent="0.3">
      <c r="A243" s="2"/>
      <c r="B243" s="142">
        <v>42979</v>
      </c>
      <c r="C243" s="90">
        <v>965628</v>
      </c>
      <c r="D243" s="90">
        <v>118794</v>
      </c>
      <c r="E243" s="143">
        <f t="shared" si="8"/>
        <v>0.12302253041543948</v>
      </c>
      <c r="F243" s="9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x14ac:dyDescent="0.3">
      <c r="A244" s="2"/>
      <c r="B244" s="142">
        <v>43009</v>
      </c>
      <c r="C244" s="90">
        <v>965628</v>
      </c>
      <c r="D244" s="90">
        <v>125087</v>
      </c>
      <c r="E244" s="143">
        <f t="shared" si="8"/>
        <v>0.12953953282216341</v>
      </c>
      <c r="F244" s="9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x14ac:dyDescent="0.3">
      <c r="A245" s="2"/>
      <c r="B245" s="142">
        <v>43040</v>
      </c>
      <c r="C245" s="90">
        <v>965628</v>
      </c>
      <c r="D245" s="90">
        <v>128399</v>
      </c>
      <c r="E245" s="143">
        <f t="shared" si="8"/>
        <v>0.13296942507880882</v>
      </c>
      <c r="F245" s="9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x14ac:dyDescent="0.3">
      <c r="A246" s="2"/>
      <c r="B246" s="142">
        <v>43070</v>
      </c>
      <c r="C246" s="90">
        <v>965628</v>
      </c>
      <c r="D246" s="90">
        <v>128399</v>
      </c>
      <c r="E246" s="151">
        <f t="shared" si="8"/>
        <v>0.13296942507880882</v>
      </c>
      <c r="F246" s="9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x14ac:dyDescent="0.3">
      <c r="A247" s="2"/>
      <c r="B247" s="142">
        <v>43101</v>
      </c>
      <c r="C247" s="90">
        <v>961511</v>
      </c>
      <c r="D247" s="90">
        <v>133551</v>
      </c>
      <c r="E247" s="143">
        <f t="shared" si="8"/>
        <v>0.13889700689851703</v>
      </c>
      <c r="F247" s="90">
        <v>118493</v>
      </c>
      <c r="G247" s="37">
        <v>61687</v>
      </c>
      <c r="H247" s="37">
        <v>386115</v>
      </c>
      <c r="I247" s="19">
        <f>G247/H247</f>
        <v>0.15976328295973996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x14ac:dyDescent="0.3">
      <c r="A248" s="2"/>
      <c r="B248" s="142">
        <v>43132</v>
      </c>
      <c r="C248" s="90">
        <v>961511</v>
      </c>
      <c r="D248" s="90">
        <v>138419</v>
      </c>
      <c r="E248" s="143">
        <f t="shared" si="8"/>
        <v>0.14395987149392986</v>
      </c>
      <c r="F248" s="90">
        <v>121673</v>
      </c>
      <c r="G248" s="37">
        <v>63936</v>
      </c>
      <c r="H248" s="37">
        <v>386115</v>
      </c>
      <c r="I248" s="19">
        <f t="shared" ref="I248:I301" si="9">G248/H248</f>
        <v>0.16558797249524104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x14ac:dyDescent="0.3">
      <c r="A249" s="2"/>
      <c r="B249" s="142">
        <v>43160</v>
      </c>
      <c r="C249" s="90">
        <v>961511</v>
      </c>
      <c r="D249" s="90">
        <v>145779</v>
      </c>
      <c r="E249" s="143">
        <f t="shared" si="8"/>
        <v>0.15161449010983755</v>
      </c>
      <c r="F249" s="90">
        <v>128158</v>
      </c>
      <c r="G249" s="37">
        <v>67335</v>
      </c>
      <c r="H249" s="37">
        <v>386115</v>
      </c>
      <c r="I249" s="19">
        <f t="shared" si="9"/>
        <v>0.17439104929878405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x14ac:dyDescent="0.3">
      <c r="A250" s="2"/>
      <c r="B250" s="142">
        <v>43191</v>
      </c>
      <c r="C250" s="90">
        <v>961511</v>
      </c>
      <c r="D250" s="90">
        <v>152771</v>
      </c>
      <c r="E250" s="143">
        <f t="shared" si="8"/>
        <v>0.15888637779494982</v>
      </c>
      <c r="F250" s="90">
        <v>135779</v>
      </c>
      <c r="G250" s="37">
        <v>70565</v>
      </c>
      <c r="H250" s="37">
        <v>386115</v>
      </c>
      <c r="I250" s="19">
        <f t="shared" si="9"/>
        <v>0.18275643266902347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x14ac:dyDescent="0.3">
      <c r="A251" s="2"/>
      <c r="B251" s="142">
        <v>43221</v>
      </c>
      <c r="C251" s="90">
        <v>961511</v>
      </c>
      <c r="D251" s="90">
        <v>161603</v>
      </c>
      <c r="E251" s="143">
        <f t="shared" si="8"/>
        <v>0.16807192013403902</v>
      </c>
      <c r="F251" s="90">
        <v>146151</v>
      </c>
      <c r="G251" s="37">
        <v>74644</v>
      </c>
      <c r="H251" s="37">
        <v>386115</v>
      </c>
      <c r="I251" s="19">
        <f t="shared" si="9"/>
        <v>0.19332064281366951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x14ac:dyDescent="0.3">
      <c r="A252" s="2"/>
      <c r="B252" s="142">
        <v>43252</v>
      </c>
      <c r="C252" s="90">
        <v>961511</v>
      </c>
      <c r="D252" s="90">
        <v>167859</v>
      </c>
      <c r="E252" s="143">
        <f t="shared" si="8"/>
        <v>0.17457834595756055</v>
      </c>
      <c r="F252" s="90">
        <v>147551</v>
      </c>
      <c r="G252" s="37">
        <v>77534</v>
      </c>
      <c r="H252" s="37">
        <v>386115</v>
      </c>
      <c r="I252" s="19">
        <f t="shared" si="9"/>
        <v>0.20080545951335743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x14ac:dyDescent="0.3">
      <c r="A253" s="2"/>
      <c r="B253" s="142">
        <v>43282</v>
      </c>
      <c r="C253" s="90">
        <v>961511</v>
      </c>
      <c r="D253" s="90">
        <v>170067</v>
      </c>
      <c r="E253" s="143">
        <f t="shared" si="8"/>
        <v>0.17687473154233285</v>
      </c>
      <c r="F253" s="90">
        <v>144403</v>
      </c>
      <c r="G253" s="37">
        <v>78554</v>
      </c>
      <c r="H253" s="37">
        <v>386115</v>
      </c>
      <c r="I253" s="19">
        <f t="shared" si="9"/>
        <v>0.20344715952501197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x14ac:dyDescent="0.3">
      <c r="A254" s="2"/>
      <c r="B254" s="142">
        <v>43313</v>
      </c>
      <c r="C254" s="90">
        <v>961511</v>
      </c>
      <c r="D254" s="90">
        <v>176775</v>
      </c>
      <c r="E254" s="143">
        <f t="shared" si="8"/>
        <v>0.1838512507917226</v>
      </c>
      <c r="F254" s="90">
        <v>154382</v>
      </c>
      <c r="G254" s="37">
        <v>81652</v>
      </c>
      <c r="H254" s="37">
        <v>386115</v>
      </c>
      <c r="I254" s="19">
        <f t="shared" si="9"/>
        <v>0.21147067583491966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x14ac:dyDescent="0.3">
      <c r="A255" s="2"/>
      <c r="B255" s="142">
        <v>43344</v>
      </c>
      <c r="C255" s="90">
        <v>961511</v>
      </c>
      <c r="D255" s="90">
        <v>181049</v>
      </c>
      <c r="E255" s="143">
        <f t="shared" si="8"/>
        <v>0.18829633774340596</v>
      </c>
      <c r="F255" s="90">
        <v>167474</v>
      </c>
      <c r="G255" s="37">
        <v>83627</v>
      </c>
      <c r="H255" s="37">
        <v>386115</v>
      </c>
      <c r="I255" s="19">
        <f t="shared" si="9"/>
        <v>0.21658573223003511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x14ac:dyDescent="0.3">
      <c r="A256" s="2"/>
      <c r="B256" s="142">
        <v>43374</v>
      </c>
      <c r="C256" s="90">
        <v>961511</v>
      </c>
      <c r="D256" s="90">
        <v>185633</v>
      </c>
      <c r="E256" s="143">
        <f t="shared" si="8"/>
        <v>0.19306383390309628</v>
      </c>
      <c r="F256" s="90">
        <v>173030</v>
      </c>
      <c r="G256" s="37">
        <v>85633</v>
      </c>
      <c r="H256" s="37">
        <v>386115</v>
      </c>
      <c r="I256" s="19">
        <f t="shared" si="9"/>
        <v>0.22178107558628907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x14ac:dyDescent="0.3">
      <c r="A257" s="2"/>
      <c r="B257" s="142">
        <v>43405</v>
      </c>
      <c r="C257" s="90">
        <v>961511</v>
      </c>
      <c r="D257" s="90">
        <v>185633</v>
      </c>
      <c r="E257" s="143">
        <f t="shared" si="8"/>
        <v>0.19306383390309628</v>
      </c>
      <c r="F257" s="90">
        <v>175350</v>
      </c>
      <c r="G257" s="37">
        <v>85633</v>
      </c>
      <c r="H257" s="37">
        <v>386115</v>
      </c>
      <c r="I257" s="19">
        <f t="shared" si="9"/>
        <v>0.22178107558628907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x14ac:dyDescent="0.3">
      <c r="A258" s="2"/>
      <c r="B258" s="142">
        <v>43435</v>
      </c>
      <c r="C258" s="90">
        <v>961511</v>
      </c>
      <c r="D258" s="90">
        <v>185633</v>
      </c>
      <c r="E258" s="151">
        <f t="shared" si="8"/>
        <v>0.19306383390309628</v>
      </c>
      <c r="F258" s="90">
        <v>175693</v>
      </c>
      <c r="G258" s="37">
        <v>85633</v>
      </c>
      <c r="H258" s="37">
        <v>386115</v>
      </c>
      <c r="I258" s="19">
        <f t="shared" si="9"/>
        <v>0.22178107558628907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x14ac:dyDescent="0.3">
      <c r="A259" s="2"/>
      <c r="B259" s="142">
        <v>43466</v>
      </c>
      <c r="C259" s="90">
        <v>957373</v>
      </c>
      <c r="D259" s="90">
        <v>186964</v>
      </c>
      <c r="E259" s="143">
        <f t="shared" si="8"/>
        <v>0.19528856568965283</v>
      </c>
      <c r="F259" s="90">
        <v>176668</v>
      </c>
      <c r="G259" s="37">
        <v>86359</v>
      </c>
      <c r="H259" s="37">
        <v>384825</v>
      </c>
      <c r="I259" s="19">
        <f t="shared" si="9"/>
        <v>0.22441109595270578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x14ac:dyDescent="0.3">
      <c r="A260" s="2"/>
      <c r="B260" s="142">
        <v>43497</v>
      </c>
      <c r="C260" s="90">
        <v>957373</v>
      </c>
      <c r="D260" s="90">
        <v>188602</v>
      </c>
      <c r="E260" s="143">
        <f t="shared" si="8"/>
        <v>0.1969994975834915</v>
      </c>
      <c r="F260" s="90">
        <v>179479</v>
      </c>
      <c r="G260" s="37">
        <v>87344</v>
      </c>
      <c r="H260" s="37">
        <v>384825</v>
      </c>
      <c r="I260" s="19">
        <f t="shared" si="9"/>
        <v>0.22697070096797245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x14ac:dyDescent="0.3">
      <c r="A261" s="2"/>
      <c r="B261" s="142">
        <v>43525</v>
      </c>
      <c r="C261" s="90">
        <v>957373</v>
      </c>
      <c r="D261" s="90">
        <v>190201</v>
      </c>
      <c r="E261" s="143">
        <f t="shared" si="8"/>
        <v>0.19866969300366732</v>
      </c>
      <c r="F261" s="90">
        <v>181140</v>
      </c>
      <c r="G261" s="37">
        <v>87854</v>
      </c>
      <c r="H261" s="37">
        <v>384825</v>
      </c>
      <c r="I261" s="19">
        <f t="shared" si="9"/>
        <v>0.22829597869161308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x14ac:dyDescent="0.3">
      <c r="A262" s="2"/>
      <c r="B262" s="142">
        <v>43556</v>
      </c>
      <c r="C262" s="90">
        <v>957373</v>
      </c>
      <c r="D262" s="90">
        <v>190427</v>
      </c>
      <c r="E262" s="143">
        <f t="shared" si="8"/>
        <v>0.19890575564591856</v>
      </c>
      <c r="F262" s="90">
        <v>179805</v>
      </c>
      <c r="G262" s="37">
        <v>87958</v>
      </c>
      <c r="H262" s="37">
        <v>384825</v>
      </c>
      <c r="I262" s="19">
        <f t="shared" si="9"/>
        <v>0.22856623140388488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x14ac:dyDescent="0.3">
      <c r="A263" s="2"/>
      <c r="B263" s="142">
        <v>43586</v>
      </c>
      <c r="C263" s="90">
        <v>957373</v>
      </c>
      <c r="D263" s="90">
        <v>190427</v>
      </c>
      <c r="E263" s="143">
        <f t="shared" si="8"/>
        <v>0.19890575564591856</v>
      </c>
      <c r="F263" s="90">
        <v>179805</v>
      </c>
      <c r="G263" s="37">
        <v>87958</v>
      </c>
      <c r="H263" s="37">
        <v>384825</v>
      </c>
      <c r="I263" s="19">
        <f t="shared" si="9"/>
        <v>0.22856623140388488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x14ac:dyDescent="0.3">
      <c r="A264" s="2"/>
      <c r="B264" s="142">
        <v>43617</v>
      </c>
      <c r="C264" s="90">
        <v>957373</v>
      </c>
      <c r="D264" s="90">
        <v>191105</v>
      </c>
      <c r="E264" s="143">
        <f t="shared" si="8"/>
        <v>0.19961394357267231</v>
      </c>
      <c r="F264" s="90">
        <v>179805</v>
      </c>
      <c r="G264" s="37">
        <v>88272</v>
      </c>
      <c r="H264" s="37">
        <v>384825</v>
      </c>
      <c r="I264" s="19">
        <f t="shared" si="9"/>
        <v>0.22938218670824401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x14ac:dyDescent="0.3">
      <c r="A265" s="2"/>
      <c r="B265" s="142">
        <v>43647</v>
      </c>
      <c r="C265" s="90">
        <v>957373</v>
      </c>
      <c r="D265" s="90">
        <v>194482</v>
      </c>
      <c r="E265" s="143">
        <f t="shared" si="8"/>
        <v>0.20314130438188668</v>
      </c>
      <c r="F265" s="90">
        <v>179805</v>
      </c>
      <c r="G265" s="37">
        <v>89831</v>
      </c>
      <c r="H265" s="37">
        <v>384825</v>
      </c>
      <c r="I265" s="19">
        <f t="shared" si="9"/>
        <v>0.23343337880854934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x14ac:dyDescent="0.3">
      <c r="A266" s="2"/>
      <c r="B266" s="142">
        <v>43678</v>
      </c>
      <c r="C266" s="90">
        <v>957373</v>
      </c>
      <c r="D266" s="90">
        <v>195232</v>
      </c>
      <c r="E266" s="143">
        <f t="shared" si="8"/>
        <v>0.20392469810617178</v>
      </c>
      <c r="F266" s="90">
        <v>172687</v>
      </c>
      <c r="G266" s="37">
        <v>90178</v>
      </c>
      <c r="H266" s="37">
        <v>384825</v>
      </c>
      <c r="I266" s="19">
        <f t="shared" si="9"/>
        <v>0.23433508737737932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x14ac:dyDescent="0.3">
      <c r="A267" s="2"/>
      <c r="B267" s="142">
        <v>43709</v>
      </c>
      <c r="C267" s="90">
        <v>957373</v>
      </c>
      <c r="D267" s="90">
        <v>195666</v>
      </c>
      <c r="E267" s="143">
        <f t="shared" si="8"/>
        <v>0.20437802194129143</v>
      </c>
      <c r="F267" s="90">
        <v>175512</v>
      </c>
      <c r="G267" s="37">
        <v>90378</v>
      </c>
      <c r="H267" s="37">
        <v>384825</v>
      </c>
      <c r="I267" s="19">
        <f t="shared" si="9"/>
        <v>0.2348548041317482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x14ac:dyDescent="0.3">
      <c r="A268" s="2"/>
      <c r="B268" s="142">
        <v>43739</v>
      </c>
      <c r="C268" s="90">
        <v>957373</v>
      </c>
      <c r="D268" s="90">
        <v>195986</v>
      </c>
      <c r="E268" s="143">
        <f t="shared" si="8"/>
        <v>0.20471226993031974</v>
      </c>
      <c r="F268" s="90">
        <v>179061</v>
      </c>
      <c r="G268" s="37">
        <v>90526</v>
      </c>
      <c r="H268" s="37">
        <v>384825</v>
      </c>
      <c r="I268" s="19">
        <f t="shared" si="9"/>
        <v>0.23523939452998116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x14ac:dyDescent="0.3">
      <c r="A269" s="2"/>
      <c r="B269" s="142">
        <v>43770</v>
      </c>
      <c r="C269" s="90">
        <v>957373</v>
      </c>
      <c r="D269" s="90">
        <v>195986</v>
      </c>
      <c r="E269" s="143">
        <f t="shared" si="8"/>
        <v>0.20471226993031974</v>
      </c>
      <c r="F269" s="90">
        <v>180559</v>
      </c>
      <c r="G269" s="37">
        <v>90526</v>
      </c>
      <c r="H269" s="37">
        <v>384825</v>
      </c>
      <c r="I269" s="19">
        <f t="shared" si="9"/>
        <v>0.23523939452998116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x14ac:dyDescent="0.3">
      <c r="A270" s="2"/>
      <c r="B270" s="142">
        <v>43800</v>
      </c>
      <c r="C270" s="90">
        <v>957373</v>
      </c>
      <c r="D270" s="90">
        <v>195986</v>
      </c>
      <c r="E270" s="151">
        <f t="shared" si="8"/>
        <v>0.20471226993031974</v>
      </c>
      <c r="F270" s="90">
        <v>180532</v>
      </c>
      <c r="G270" s="37">
        <v>90356</v>
      </c>
      <c r="H270" s="37">
        <v>384825</v>
      </c>
      <c r="I270" s="19">
        <f t="shared" si="9"/>
        <v>0.23479763528876763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x14ac:dyDescent="0.3">
      <c r="A271" s="2"/>
      <c r="B271" s="142">
        <v>43831</v>
      </c>
      <c r="C271" s="90">
        <v>953219</v>
      </c>
      <c r="D271" s="90">
        <v>195668</v>
      </c>
      <c r="E271" s="143">
        <f t="shared" si="8"/>
        <v>0.2052707719841925</v>
      </c>
      <c r="F271" s="90">
        <v>180769</v>
      </c>
      <c r="G271" s="37">
        <v>90356</v>
      </c>
      <c r="H271" s="37">
        <v>383202</v>
      </c>
      <c r="I271" s="19">
        <f t="shared" si="9"/>
        <v>0.23579208876780391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x14ac:dyDescent="0.3">
      <c r="A272" s="2"/>
      <c r="B272" s="142">
        <v>43862</v>
      </c>
      <c r="C272" s="90">
        <v>953219</v>
      </c>
      <c r="D272" s="90">
        <v>203125</v>
      </c>
      <c r="E272" s="143">
        <f t="shared" si="8"/>
        <v>0.21309373816510163</v>
      </c>
      <c r="F272" s="90">
        <v>180769</v>
      </c>
      <c r="G272" s="37">
        <v>93823</v>
      </c>
      <c r="H272" s="37">
        <v>383202</v>
      </c>
      <c r="I272" s="19">
        <f t="shared" si="9"/>
        <v>0.24483953632809849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x14ac:dyDescent="0.3">
      <c r="A273" s="2"/>
      <c r="B273" s="142">
        <v>43891</v>
      </c>
      <c r="C273" s="90">
        <v>953219</v>
      </c>
      <c r="D273" s="90">
        <v>203125</v>
      </c>
      <c r="E273" s="143">
        <f t="shared" si="8"/>
        <v>0.21309373816510163</v>
      </c>
      <c r="F273" s="90">
        <v>188899</v>
      </c>
      <c r="G273" s="37">
        <v>93823</v>
      </c>
      <c r="H273" s="37">
        <v>383202</v>
      </c>
      <c r="I273" s="19">
        <f t="shared" si="9"/>
        <v>0.24483953632809849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x14ac:dyDescent="0.3">
      <c r="A274" s="2"/>
      <c r="B274" s="142">
        <v>43922</v>
      </c>
      <c r="C274" s="90">
        <v>953219</v>
      </c>
      <c r="D274" s="90">
        <v>203875</v>
      </c>
      <c r="E274" s="143">
        <f t="shared" si="8"/>
        <v>0.21388054581371121</v>
      </c>
      <c r="F274" s="90">
        <v>188899</v>
      </c>
      <c r="G274" s="37">
        <v>94170</v>
      </c>
      <c r="H274" s="37">
        <v>383202</v>
      </c>
      <c r="I274" s="19">
        <f t="shared" si="9"/>
        <v>0.24574506396104404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x14ac:dyDescent="0.3">
      <c r="A275" s="2"/>
      <c r="B275" s="142">
        <v>43952</v>
      </c>
      <c r="C275" s="90">
        <v>953219</v>
      </c>
      <c r="D275" s="90">
        <v>204793</v>
      </c>
      <c r="E275" s="143">
        <f t="shared" si="8"/>
        <v>0.21484359837560937</v>
      </c>
      <c r="F275" s="90">
        <v>188727</v>
      </c>
      <c r="G275" s="37">
        <v>94594</v>
      </c>
      <c r="H275" s="37">
        <v>383202</v>
      </c>
      <c r="I275" s="19">
        <f t="shared" si="9"/>
        <v>0.24685153000245302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x14ac:dyDescent="0.3">
      <c r="A276" s="2"/>
      <c r="B276" s="142">
        <v>43983</v>
      </c>
      <c r="C276" s="90">
        <v>953219</v>
      </c>
      <c r="D276" s="90">
        <v>205161</v>
      </c>
      <c r="E276" s="143">
        <f t="shared" si="8"/>
        <v>0.2152296586618605</v>
      </c>
      <c r="F276" s="90">
        <v>188727</v>
      </c>
      <c r="G276" s="37">
        <v>94764</v>
      </c>
      <c r="H276" s="37">
        <v>383202</v>
      </c>
      <c r="I276" s="19">
        <f t="shared" si="9"/>
        <v>0.24729516025490472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x14ac:dyDescent="0.3">
      <c r="A277" s="2"/>
      <c r="B277" s="142">
        <v>44013</v>
      </c>
      <c r="C277" s="90">
        <v>953219</v>
      </c>
      <c r="D277" s="90">
        <v>205161</v>
      </c>
      <c r="E277" s="143">
        <f t="shared" si="8"/>
        <v>0.2152296586618605</v>
      </c>
      <c r="F277" s="90">
        <v>188727</v>
      </c>
      <c r="G277" s="37">
        <v>94764</v>
      </c>
      <c r="H277" s="37">
        <v>383202</v>
      </c>
      <c r="I277" s="19">
        <f t="shared" si="9"/>
        <v>0.24729516025490472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x14ac:dyDescent="0.3">
      <c r="A278" s="2"/>
      <c r="B278" s="142">
        <v>44044</v>
      </c>
      <c r="C278" s="90">
        <v>953219</v>
      </c>
      <c r="D278" s="90">
        <v>204793</v>
      </c>
      <c r="E278" s="143">
        <f t="shared" si="8"/>
        <v>0.21484359837560937</v>
      </c>
      <c r="F278" s="90">
        <v>188727</v>
      </c>
      <c r="G278" s="37">
        <v>94594</v>
      </c>
      <c r="H278" s="37">
        <v>383202</v>
      </c>
      <c r="I278" s="19">
        <f t="shared" si="9"/>
        <v>0.24685153000245302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x14ac:dyDescent="0.3">
      <c r="A279" s="2"/>
      <c r="B279" s="142">
        <v>44075</v>
      </c>
      <c r="C279" s="90">
        <v>953219</v>
      </c>
      <c r="D279" s="90">
        <v>203129</v>
      </c>
      <c r="E279" s="143">
        <f t="shared" si="8"/>
        <v>0.21309793447256087</v>
      </c>
      <c r="F279" s="90">
        <v>156698</v>
      </c>
      <c r="G279" s="37">
        <v>93825</v>
      </c>
      <c r="H279" s="37">
        <v>383202</v>
      </c>
      <c r="I279" s="19">
        <f t="shared" si="9"/>
        <v>0.24484475550753909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x14ac:dyDescent="0.3">
      <c r="A280" s="2"/>
      <c r="B280" s="142">
        <v>44105</v>
      </c>
      <c r="C280" s="90">
        <v>953219</v>
      </c>
      <c r="D280" s="90">
        <v>203029</v>
      </c>
      <c r="E280" s="143">
        <f t="shared" si="8"/>
        <v>0.21299302678607959</v>
      </c>
      <c r="F280" s="90">
        <v>152414</v>
      </c>
      <c r="G280" s="37">
        <v>93779</v>
      </c>
      <c r="H280" s="37">
        <v>383202</v>
      </c>
      <c r="I280" s="19">
        <f t="shared" si="9"/>
        <v>0.24472471438040511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x14ac:dyDescent="0.3">
      <c r="A281" s="2"/>
      <c r="B281" s="142">
        <v>44136</v>
      </c>
      <c r="C281" s="90">
        <v>953219</v>
      </c>
      <c r="D281" s="90">
        <v>205323</v>
      </c>
      <c r="E281" s="143">
        <f t="shared" si="8"/>
        <v>0.21539960911396017</v>
      </c>
      <c r="F281" s="92">
        <v>153059</v>
      </c>
      <c r="G281" s="37">
        <v>94839</v>
      </c>
      <c r="H281" s="37">
        <v>383202</v>
      </c>
      <c r="I281" s="19">
        <f t="shared" si="9"/>
        <v>0.24749087948392753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x14ac:dyDescent="0.3">
      <c r="A282" s="2"/>
      <c r="B282" s="142">
        <v>44166</v>
      </c>
      <c r="C282" s="90">
        <v>953219</v>
      </c>
      <c r="D282" s="90">
        <v>205323</v>
      </c>
      <c r="E282" s="151">
        <f t="shared" si="8"/>
        <v>0.21539960911396017</v>
      </c>
      <c r="F282" s="152">
        <v>170923</v>
      </c>
      <c r="G282" s="37">
        <v>94839</v>
      </c>
      <c r="H282" s="37">
        <v>383202</v>
      </c>
      <c r="I282" s="19">
        <f t="shared" si="9"/>
        <v>0.24749087948392753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x14ac:dyDescent="0.3">
      <c r="A283" s="2"/>
      <c r="B283" s="142">
        <v>44197</v>
      </c>
      <c r="C283" s="90">
        <v>947818</v>
      </c>
      <c r="D283" s="90">
        <v>205323</v>
      </c>
      <c r="E283" s="143">
        <f t="shared" si="8"/>
        <v>0.21662703177192247</v>
      </c>
      <c r="F283" s="90">
        <v>173388</v>
      </c>
      <c r="G283" s="37">
        <v>94839</v>
      </c>
      <c r="H283" s="153">
        <v>381473</v>
      </c>
      <c r="I283" s="19">
        <f t="shared" si="9"/>
        <v>0.24861261478531901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x14ac:dyDescent="0.3">
      <c r="A284" s="2"/>
      <c r="B284" s="142">
        <v>44228</v>
      </c>
      <c r="C284" s="90">
        <v>947818</v>
      </c>
      <c r="D284" s="90">
        <v>205323</v>
      </c>
      <c r="E284" s="143">
        <f t="shared" si="8"/>
        <v>0.21662703177192247</v>
      </c>
      <c r="F284" s="90">
        <f>C140</f>
        <v>150904</v>
      </c>
      <c r="G284" s="37">
        <v>94839</v>
      </c>
      <c r="H284" s="153">
        <v>381473</v>
      </c>
      <c r="I284" s="19">
        <f t="shared" si="9"/>
        <v>0.24861261478531901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x14ac:dyDescent="0.3">
      <c r="A285" s="2"/>
      <c r="B285" s="142">
        <v>44256</v>
      </c>
      <c r="C285" s="90">
        <v>947818</v>
      </c>
      <c r="D285" s="90">
        <v>205323</v>
      </c>
      <c r="E285" s="143">
        <f t="shared" si="8"/>
        <v>0.21662703177192247</v>
      </c>
      <c r="F285" s="90">
        <v>173388</v>
      </c>
      <c r="G285" s="37">
        <v>94839</v>
      </c>
      <c r="H285" s="153">
        <v>381473</v>
      </c>
      <c r="I285" s="19">
        <f>G285/H285</f>
        <v>0.24861261478531901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x14ac:dyDescent="0.3">
      <c r="A286" s="2"/>
      <c r="B286" s="142">
        <v>44287</v>
      </c>
      <c r="C286" s="90">
        <v>947818</v>
      </c>
      <c r="D286" s="90">
        <v>205323</v>
      </c>
      <c r="E286" s="143">
        <f t="shared" si="8"/>
        <v>0.21662703177192247</v>
      </c>
      <c r="F286" s="90">
        <v>173388</v>
      </c>
      <c r="G286" s="37">
        <v>94839</v>
      </c>
      <c r="H286" s="153">
        <v>381473</v>
      </c>
      <c r="I286" s="19">
        <f t="shared" si="9"/>
        <v>0.24861261478531901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5.75" x14ac:dyDescent="0.3">
      <c r="A287" s="2"/>
      <c r="B287" s="142">
        <v>44317</v>
      </c>
      <c r="C287" s="90">
        <v>947818</v>
      </c>
      <c r="D287" s="90">
        <v>205323</v>
      </c>
      <c r="E287" s="143">
        <f t="shared" si="8"/>
        <v>0.21662703177192247</v>
      </c>
      <c r="F287" s="90">
        <v>175029</v>
      </c>
      <c r="G287" s="37">
        <v>94839</v>
      </c>
      <c r="H287" s="153">
        <v>381473</v>
      </c>
      <c r="I287" s="19">
        <f t="shared" si="9"/>
        <v>0.24861261478531901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x14ac:dyDescent="0.3">
      <c r="A288" s="2"/>
      <c r="B288" s="142">
        <v>44348</v>
      </c>
      <c r="C288" s="90">
        <v>947818</v>
      </c>
      <c r="D288" s="90">
        <v>205323</v>
      </c>
      <c r="E288" s="154">
        <f t="shared" si="8"/>
        <v>0.21662703177192247</v>
      </c>
      <c r="F288" s="90">
        <v>173581</v>
      </c>
      <c r="G288" s="37">
        <v>94839</v>
      </c>
      <c r="H288" s="153">
        <v>381473</v>
      </c>
      <c r="I288" s="19">
        <f t="shared" si="9"/>
        <v>0.24861261478531901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x14ac:dyDescent="0.3">
      <c r="A289" s="2"/>
      <c r="B289" s="142">
        <v>44378</v>
      </c>
      <c r="C289" s="90">
        <v>947818</v>
      </c>
      <c r="D289" s="90">
        <v>205323</v>
      </c>
      <c r="E289" s="154">
        <f t="shared" si="8"/>
        <v>0.21662703177192247</v>
      </c>
      <c r="F289" s="90">
        <v>171234</v>
      </c>
      <c r="G289" s="37">
        <v>94839</v>
      </c>
      <c r="H289" s="153">
        <v>381473</v>
      </c>
      <c r="I289" s="19">
        <f t="shared" si="9"/>
        <v>0.24861261478531901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x14ac:dyDescent="0.3">
      <c r="A290" s="2"/>
      <c r="B290" s="142">
        <v>44409</v>
      </c>
      <c r="C290" s="90">
        <v>947818</v>
      </c>
      <c r="D290" s="90">
        <v>206823</v>
      </c>
      <c r="E290" s="154">
        <f t="shared" si="8"/>
        <v>0.21820961408202841</v>
      </c>
      <c r="F290" s="90">
        <v>160517</v>
      </c>
      <c r="G290" s="37">
        <v>95532</v>
      </c>
      <c r="H290" s="153">
        <v>381473</v>
      </c>
      <c r="I290" s="19">
        <f t="shared" si="9"/>
        <v>0.25042925711649316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x14ac:dyDescent="0.3">
      <c r="A291" s="2"/>
      <c r="B291" s="142">
        <v>44440</v>
      </c>
      <c r="C291" s="90">
        <v>947818</v>
      </c>
      <c r="D291" s="90">
        <v>207237</v>
      </c>
      <c r="E291" s="154">
        <f t="shared" si="8"/>
        <v>0.21864640679961764</v>
      </c>
      <c r="F291" s="90">
        <v>154642</v>
      </c>
      <c r="G291" s="37">
        <v>95723</v>
      </c>
      <c r="H291" s="153">
        <v>381473</v>
      </c>
      <c r="I291" s="19">
        <f t="shared" si="9"/>
        <v>0.25092994786000583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x14ac:dyDescent="0.3">
      <c r="A292" s="2"/>
      <c r="B292" s="142">
        <v>44470</v>
      </c>
      <c r="C292" s="90">
        <v>947818</v>
      </c>
      <c r="D292" s="90">
        <v>207237</v>
      </c>
      <c r="E292" s="154">
        <f t="shared" si="8"/>
        <v>0.21864640679961764</v>
      </c>
      <c r="F292" s="90">
        <v>164135</v>
      </c>
      <c r="G292" s="37">
        <v>95723</v>
      </c>
      <c r="H292" s="153">
        <v>381473</v>
      </c>
      <c r="I292" s="19">
        <f t="shared" si="9"/>
        <v>0.25092994786000583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.75" x14ac:dyDescent="0.3">
      <c r="A293" s="2"/>
      <c r="B293" s="142">
        <v>44501</v>
      </c>
      <c r="C293" s="90">
        <v>947818</v>
      </c>
      <c r="D293" s="90">
        <v>206988</v>
      </c>
      <c r="E293" s="154">
        <f t="shared" si="8"/>
        <v>0.21838369813614006</v>
      </c>
      <c r="F293" s="90">
        <v>170681</v>
      </c>
      <c r="G293" s="37">
        <v>95608</v>
      </c>
      <c r="H293" s="153">
        <v>381473</v>
      </c>
      <c r="I293" s="19">
        <f t="shared" si="9"/>
        <v>0.25062848484689609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11" t="s">
        <v>819</v>
      </c>
      <c r="AD293" s="211"/>
      <c r="AE293" s="211"/>
      <c r="AF293" s="211"/>
      <c r="AG293" s="211"/>
      <c r="AH293" s="211"/>
      <c r="AI293" s="211"/>
      <c r="AJ293" s="211"/>
      <c r="AK293" s="211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6.5" x14ac:dyDescent="0.3">
      <c r="A294" s="2"/>
      <c r="B294" s="142">
        <v>44531</v>
      </c>
      <c r="C294" s="90">
        <v>947818</v>
      </c>
      <c r="D294" s="90">
        <v>205941</v>
      </c>
      <c r="E294" s="154">
        <f t="shared" si="8"/>
        <v>0.21727905568368611</v>
      </c>
      <c r="F294" s="90">
        <v>172844</v>
      </c>
      <c r="G294" s="37">
        <v>95124</v>
      </c>
      <c r="H294" s="153">
        <v>381473</v>
      </c>
      <c r="I294" s="19">
        <f t="shared" si="9"/>
        <v>0.24935971877433002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04" t="s">
        <v>820</v>
      </c>
      <c r="AD294" s="204"/>
      <c r="AE294" s="204"/>
      <c r="AF294" s="204"/>
      <c r="AG294" s="204"/>
      <c r="AH294" s="204"/>
      <c r="AI294" s="204"/>
      <c r="AJ294" s="204"/>
      <c r="AK294" s="204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5.75" x14ac:dyDescent="0.3">
      <c r="A295" s="2"/>
      <c r="B295" s="142">
        <v>44562</v>
      </c>
      <c r="C295" s="90">
        <v>942400</v>
      </c>
      <c r="D295" s="90">
        <v>205772</v>
      </c>
      <c r="E295" s="154">
        <f t="shared" si="8"/>
        <v>0.21834889643463498</v>
      </c>
      <c r="F295" s="90">
        <v>173261</v>
      </c>
      <c r="G295" s="37">
        <v>95046</v>
      </c>
      <c r="H295" s="153">
        <v>379710</v>
      </c>
      <c r="I295" s="19">
        <f t="shared" si="9"/>
        <v>0.25031208027178636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5.75" x14ac:dyDescent="0.3">
      <c r="A296" s="2"/>
      <c r="B296" s="142">
        <v>44593</v>
      </c>
      <c r="C296" s="90">
        <v>942400</v>
      </c>
      <c r="D296" s="90">
        <v>205772</v>
      </c>
      <c r="E296" s="154">
        <f t="shared" si="8"/>
        <v>0.21834889643463498</v>
      </c>
      <c r="F296" s="90">
        <v>175351</v>
      </c>
      <c r="G296" s="37">
        <v>95046</v>
      </c>
      <c r="H296" s="153">
        <v>379710</v>
      </c>
      <c r="I296" s="19">
        <f t="shared" si="9"/>
        <v>0.25031208027178636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156"/>
      <c r="AD296" s="156"/>
      <c r="AE296" s="156"/>
      <c r="AF296" s="156"/>
      <c r="AG296" s="156"/>
      <c r="AH296" s="156"/>
      <c r="AI296" s="156"/>
      <c r="AJ296" s="156"/>
      <c r="AK296" s="156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5.75" x14ac:dyDescent="0.3">
      <c r="A297" s="2"/>
      <c r="B297" s="142">
        <v>44621</v>
      </c>
      <c r="C297" s="90">
        <v>942400</v>
      </c>
      <c r="D297" s="90">
        <v>195741</v>
      </c>
      <c r="E297" s="154">
        <f t="shared" si="8"/>
        <v>0.20770479626485569</v>
      </c>
      <c r="F297" s="90">
        <v>176605</v>
      </c>
      <c r="G297" s="37">
        <v>90413</v>
      </c>
      <c r="H297" s="153">
        <v>379710</v>
      </c>
      <c r="I297" s="19">
        <f t="shared" si="9"/>
        <v>0.23811066340101655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156"/>
      <c r="AD297" s="156"/>
      <c r="AE297" s="156"/>
      <c r="AF297" s="156"/>
      <c r="AG297" s="156"/>
      <c r="AH297" s="156"/>
      <c r="AI297" s="156"/>
      <c r="AJ297" s="156"/>
      <c r="AK297" s="156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x14ac:dyDescent="0.3">
      <c r="A298" s="2"/>
      <c r="B298" s="142">
        <v>44652</v>
      </c>
      <c r="C298" s="90">
        <v>942400</v>
      </c>
      <c r="D298" s="90">
        <v>196443</v>
      </c>
      <c r="E298" s="154">
        <f t="shared" si="8"/>
        <v>0.20844970288624787</v>
      </c>
      <c r="F298" s="90">
        <v>176488</v>
      </c>
      <c r="G298" s="37">
        <v>90737</v>
      </c>
      <c r="H298" s="153">
        <v>379710</v>
      </c>
      <c r="I298" s="19">
        <f t="shared" si="9"/>
        <v>0.23896394616944511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156"/>
      <c r="AD298" s="156"/>
      <c r="AE298" s="156"/>
      <c r="AF298" s="156"/>
      <c r="AG298" s="156"/>
      <c r="AH298" s="156"/>
      <c r="AI298" s="156"/>
      <c r="AJ298" s="156"/>
      <c r="AK298" s="156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x14ac:dyDescent="0.3">
      <c r="A299" s="2"/>
      <c r="B299" s="142">
        <v>44682</v>
      </c>
      <c r="C299" s="90">
        <v>942400</v>
      </c>
      <c r="D299" s="90">
        <v>196443</v>
      </c>
      <c r="E299" s="157">
        <f>D299/C299</f>
        <v>0.20844970288624787</v>
      </c>
      <c r="F299" s="90">
        <v>177788</v>
      </c>
      <c r="G299" s="37">
        <v>90737</v>
      </c>
      <c r="H299" s="153">
        <v>379710</v>
      </c>
      <c r="I299" s="19">
        <f t="shared" si="9"/>
        <v>0.23896394616944511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156"/>
      <c r="AD299" s="156"/>
      <c r="AE299" s="156"/>
      <c r="AF299" s="156"/>
      <c r="AG299" s="156"/>
      <c r="AH299" s="156"/>
      <c r="AI299" s="156"/>
      <c r="AJ299" s="156"/>
      <c r="AK299" s="156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x14ac:dyDescent="0.3">
      <c r="A300" s="2"/>
      <c r="B300" s="142">
        <v>44713</v>
      </c>
      <c r="C300" s="90">
        <v>942400</v>
      </c>
      <c r="D300" s="90">
        <v>196075</v>
      </c>
      <c r="E300" s="157">
        <f>D300/C300</f>
        <v>0.20805921052631579</v>
      </c>
      <c r="F300" s="90">
        <v>175801</v>
      </c>
      <c r="G300" s="37">
        <v>90567</v>
      </c>
      <c r="H300" s="153">
        <v>379710</v>
      </c>
      <c r="I300" s="19">
        <f t="shared" si="9"/>
        <v>0.23851623607489927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156"/>
      <c r="AD300" s="156"/>
      <c r="AE300" s="156"/>
      <c r="AF300" s="156"/>
      <c r="AG300" s="156"/>
      <c r="AH300" s="156"/>
      <c r="AI300" s="156"/>
      <c r="AJ300" s="156"/>
      <c r="AK300" s="156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x14ac:dyDescent="0.3">
      <c r="A301" s="2"/>
      <c r="B301" s="142">
        <v>44743</v>
      </c>
      <c r="C301" s="90">
        <v>942400</v>
      </c>
      <c r="D301" s="90">
        <v>196777</v>
      </c>
      <c r="E301" s="157">
        <f>D301/C301</f>
        <v>0.20880411714770797</v>
      </c>
      <c r="F301" s="90">
        <v>150904</v>
      </c>
      <c r="G301" s="37">
        <v>90891</v>
      </c>
      <c r="H301" s="153">
        <v>379710</v>
      </c>
      <c r="I301" s="19">
        <f t="shared" si="9"/>
        <v>0.2393695188433278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156"/>
      <c r="AD301" s="156"/>
      <c r="AE301" s="156"/>
      <c r="AF301" s="156"/>
      <c r="AG301" s="156"/>
      <c r="AH301" s="156"/>
      <c r="AI301" s="156"/>
      <c r="AJ301" s="156"/>
      <c r="AK301" s="156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156"/>
      <c r="AD302" s="156"/>
      <c r="AE302" s="156"/>
      <c r="AF302" s="156"/>
      <c r="AG302" s="156"/>
      <c r="AH302" s="156"/>
      <c r="AI302" s="156"/>
      <c r="AJ302" s="156"/>
      <c r="AK302" s="156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" customHeight="1" x14ac:dyDescent="0.3">
      <c r="A303" s="2"/>
      <c r="B303" s="205" t="s">
        <v>821</v>
      </c>
      <c r="C303" s="206"/>
      <c r="D303" s="206"/>
      <c r="E303" s="206"/>
      <c r="F303" s="206"/>
      <c r="G303" s="2"/>
      <c r="H303" s="2"/>
      <c r="I303" s="2"/>
      <c r="J303" s="207" t="s">
        <v>822</v>
      </c>
      <c r="K303" s="207"/>
      <c r="L303" s="207"/>
      <c r="M303" s="20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156"/>
      <c r="AD303" s="156"/>
      <c r="AE303" s="156"/>
      <c r="AF303" s="156"/>
      <c r="AG303" s="156"/>
      <c r="AH303" s="156"/>
      <c r="AI303" s="156"/>
      <c r="AJ303" s="156"/>
      <c r="AK303" s="156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5" customHeight="1" x14ac:dyDescent="0.3">
      <c r="A304" s="2"/>
      <c r="B304" s="158" t="s">
        <v>823</v>
      </c>
      <c r="C304" s="159" t="s">
        <v>824</v>
      </c>
      <c r="D304" s="159"/>
      <c r="E304" s="159" t="s">
        <v>825</v>
      </c>
      <c r="F304" s="159" t="s">
        <v>826</v>
      </c>
      <c r="G304" s="2"/>
      <c r="H304" s="2"/>
      <c r="I304" s="2"/>
      <c r="J304" s="53" t="s">
        <v>795</v>
      </c>
      <c r="K304" s="160" t="s">
        <v>827</v>
      </c>
      <c r="L304" s="160" t="s">
        <v>825</v>
      </c>
      <c r="M304" s="160" t="s">
        <v>738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156"/>
      <c r="AD304" s="156"/>
      <c r="AE304" s="156"/>
      <c r="AF304" s="156"/>
      <c r="AG304" s="156"/>
      <c r="AH304" s="156"/>
      <c r="AI304" s="156"/>
      <c r="AJ304" s="156"/>
      <c r="AK304" s="156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4.25" customHeight="1" x14ac:dyDescent="0.3">
      <c r="A305" s="2">
        <v>2015</v>
      </c>
      <c r="B305" s="161">
        <v>3020458.9</v>
      </c>
      <c r="C305" s="162">
        <v>46</v>
      </c>
      <c r="D305" s="163">
        <f>B305*C305</f>
        <v>138941109.40000001</v>
      </c>
      <c r="E305" s="163">
        <v>2045096932</v>
      </c>
      <c r="F305" s="163">
        <v>38910</v>
      </c>
      <c r="G305" s="164"/>
      <c r="H305" s="2"/>
      <c r="I305" s="2"/>
      <c r="J305" s="165">
        <v>2015</v>
      </c>
      <c r="K305" s="163">
        <v>107250756247</v>
      </c>
      <c r="L305" s="163">
        <v>2045096932</v>
      </c>
      <c r="M305" s="166">
        <f t="shared" ref="M305:M312" si="10">L305/K305</f>
        <v>1.906836840656035E-2</v>
      </c>
      <c r="N305" s="16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156"/>
      <c r="AD305" s="156"/>
      <c r="AE305" s="156"/>
      <c r="AF305" s="156"/>
      <c r="AG305" s="156"/>
      <c r="AH305" s="156"/>
      <c r="AI305" s="156"/>
      <c r="AJ305" s="156"/>
      <c r="AK305" s="156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6.5" x14ac:dyDescent="0.3">
      <c r="A306" s="2">
        <v>2016</v>
      </c>
      <c r="B306" s="161">
        <v>3298341.1</v>
      </c>
      <c r="C306" s="162">
        <v>47.84</v>
      </c>
      <c r="D306" s="163">
        <f>B306*C306</f>
        <v>157792638.22400001</v>
      </c>
      <c r="E306" s="163">
        <v>1960264115</v>
      </c>
      <c r="F306" s="163">
        <v>92730</v>
      </c>
      <c r="G306" s="164"/>
      <c r="H306" s="2"/>
      <c r="I306" s="2"/>
      <c r="J306" s="165">
        <v>2016</v>
      </c>
      <c r="K306" s="163">
        <v>127462857800</v>
      </c>
      <c r="L306" s="163">
        <v>1960264115</v>
      </c>
      <c r="M306" s="166">
        <f t="shared" si="10"/>
        <v>1.5379100616713146E-2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156"/>
      <c r="AD306" s="156"/>
      <c r="AE306" s="156"/>
      <c r="AF306" s="156"/>
      <c r="AG306" s="156"/>
      <c r="AH306" s="156"/>
      <c r="AI306" s="156"/>
      <c r="AJ306" s="156"/>
      <c r="AK306" s="156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6.5" x14ac:dyDescent="0.3">
      <c r="A307" s="2">
        <v>2017</v>
      </c>
      <c r="B307" s="161">
        <v>3601788.5</v>
      </c>
      <c r="C307" s="162">
        <v>49.75</v>
      </c>
      <c r="D307" s="163">
        <f>B307*C307</f>
        <v>179188977.875</v>
      </c>
      <c r="E307" s="163">
        <v>3516894803</v>
      </c>
      <c r="F307" s="163">
        <v>128399</v>
      </c>
      <c r="G307" s="164"/>
      <c r="H307" s="2"/>
      <c r="I307" s="2"/>
      <c r="J307" s="165">
        <v>2017</v>
      </c>
      <c r="K307" s="163">
        <v>142299450030</v>
      </c>
      <c r="L307" s="163">
        <v>3516894803</v>
      </c>
      <c r="M307" s="166">
        <f t="shared" si="10"/>
        <v>2.4714746278067537E-2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156"/>
      <c r="AD307" s="156"/>
      <c r="AE307" s="156"/>
      <c r="AF307" s="168"/>
      <c r="AG307" s="156"/>
      <c r="AH307" s="156"/>
      <c r="AI307" s="156"/>
      <c r="AJ307" s="156"/>
      <c r="AK307" s="156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x14ac:dyDescent="0.3">
      <c r="A308" s="2">
        <v>2018</v>
      </c>
      <c r="B308" s="162">
        <v>3933153</v>
      </c>
      <c r="C308" s="162">
        <v>51.74</v>
      </c>
      <c r="D308" s="163">
        <f>B308*C308</f>
        <v>203501336.22</v>
      </c>
      <c r="E308" s="90">
        <v>4155483488</v>
      </c>
      <c r="F308" s="90">
        <v>185633</v>
      </c>
      <c r="G308" s="2"/>
      <c r="H308" s="2"/>
      <c r="I308" s="2"/>
      <c r="J308" s="169">
        <v>2018</v>
      </c>
      <c r="K308" s="170">
        <v>152337513910</v>
      </c>
      <c r="L308" s="90">
        <v>4155483488</v>
      </c>
      <c r="M308" s="166">
        <f t="shared" si="10"/>
        <v>2.7278136431024023E-2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156"/>
      <c r="AD308" s="156"/>
      <c r="AE308" s="156"/>
      <c r="AF308" s="156"/>
      <c r="AG308" s="156"/>
      <c r="AH308" s="156"/>
      <c r="AI308" s="156"/>
      <c r="AJ308" s="156"/>
      <c r="AK308" s="156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x14ac:dyDescent="0.3">
      <c r="A309" s="2">
        <v>2019</v>
      </c>
      <c r="B309" s="162">
        <v>4335907.9000000004</v>
      </c>
      <c r="C309" s="162">
        <v>53.81</v>
      </c>
      <c r="D309" s="162"/>
      <c r="E309" s="90">
        <v>5057055459</v>
      </c>
      <c r="F309" s="90">
        <v>195668</v>
      </c>
      <c r="G309" s="2"/>
      <c r="H309" s="2"/>
      <c r="I309" s="2"/>
      <c r="J309" s="169">
        <v>2019</v>
      </c>
      <c r="K309" s="170">
        <v>170570152783</v>
      </c>
      <c r="L309" s="90">
        <v>5109055459</v>
      </c>
      <c r="M309" s="166">
        <f t="shared" si="10"/>
        <v>2.9952810474994179E-2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156"/>
      <c r="AD309" s="156"/>
      <c r="AE309" s="156"/>
      <c r="AF309" s="156"/>
      <c r="AG309" s="156"/>
      <c r="AH309" s="156"/>
      <c r="AI309" s="156"/>
      <c r="AJ309" s="156"/>
      <c r="AK309" s="156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x14ac:dyDescent="0.3">
      <c r="A310" s="2">
        <v>2020</v>
      </c>
      <c r="B310" s="55"/>
      <c r="C310" s="55"/>
      <c r="D310" s="55"/>
      <c r="E310" s="90">
        <v>5960525858</v>
      </c>
      <c r="F310" s="90">
        <v>205323</v>
      </c>
      <c r="G310" s="2"/>
      <c r="H310" s="2"/>
      <c r="I310" s="2"/>
      <c r="J310" s="169">
        <v>2020</v>
      </c>
      <c r="K310" s="90">
        <f>K309+23952</f>
        <v>170570176735</v>
      </c>
      <c r="L310" s="90">
        <v>5960525858</v>
      </c>
      <c r="M310" s="166">
        <f t="shared" si="10"/>
        <v>3.4944712915789197E-2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156"/>
      <c r="AD310" s="156"/>
      <c r="AE310" s="156"/>
      <c r="AF310" s="156"/>
      <c r="AG310" s="156"/>
      <c r="AH310" s="156"/>
      <c r="AI310" s="156"/>
      <c r="AJ310" s="156"/>
      <c r="AK310" s="156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x14ac:dyDescent="0.3">
      <c r="A311" s="2">
        <v>2021</v>
      </c>
      <c r="B311" s="55"/>
      <c r="C311" s="55"/>
      <c r="D311" s="55"/>
      <c r="E311" s="90">
        <v>6686626554</v>
      </c>
      <c r="F311" s="90">
        <v>205941</v>
      </c>
      <c r="G311" s="2">
        <v>215933</v>
      </c>
      <c r="H311" s="2"/>
      <c r="I311" s="2"/>
      <c r="J311" s="169">
        <v>2021</v>
      </c>
      <c r="K311" s="90">
        <v>194510200000</v>
      </c>
      <c r="L311" s="90">
        <v>6686626554</v>
      </c>
      <c r="M311" s="166">
        <f t="shared" si="10"/>
        <v>3.4376739903614312E-2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156"/>
      <c r="AD311" s="156"/>
      <c r="AE311" s="156"/>
      <c r="AF311" s="156"/>
      <c r="AG311" s="156"/>
      <c r="AH311" s="156"/>
      <c r="AI311" s="156"/>
      <c r="AJ311" s="156"/>
      <c r="AK311" s="156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x14ac:dyDescent="0.3">
      <c r="A312" s="2">
        <v>2022</v>
      </c>
      <c r="B312" s="55"/>
      <c r="C312" s="55"/>
      <c r="D312" s="55"/>
      <c r="E312" s="90">
        <v>8336626554</v>
      </c>
      <c r="F312" s="90">
        <v>210691</v>
      </c>
      <c r="G312" s="2"/>
      <c r="H312" s="2"/>
      <c r="I312" s="2"/>
      <c r="J312" s="169">
        <v>2022</v>
      </c>
      <c r="K312" s="90">
        <v>231147700000</v>
      </c>
      <c r="L312" s="90">
        <v>8336626554</v>
      </c>
      <c r="M312" s="166">
        <f t="shared" si="10"/>
        <v>3.6066231911457476E-2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156"/>
      <c r="AD312" s="156"/>
      <c r="AE312" s="156"/>
      <c r="AF312" s="156"/>
      <c r="AG312" s="156"/>
      <c r="AH312" s="156"/>
      <c r="AI312" s="156"/>
      <c r="AJ312" s="156"/>
      <c r="AK312" s="156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7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156"/>
      <c r="AD313" s="156"/>
      <c r="AE313" s="156"/>
      <c r="AF313" s="156"/>
      <c r="AG313" s="156"/>
      <c r="AH313" s="156"/>
      <c r="AI313" s="156"/>
      <c r="AJ313" s="156"/>
      <c r="AK313" s="156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32.25" customHeight="1" x14ac:dyDescent="0.3">
      <c r="A314" s="2"/>
      <c r="B314" s="2"/>
      <c r="C314" s="2"/>
      <c r="D314" s="2"/>
      <c r="E314" s="2"/>
      <c r="F314" s="2"/>
      <c r="G314" s="2"/>
      <c r="H314" s="2"/>
      <c r="I314" s="53" t="s">
        <v>795</v>
      </c>
      <c r="J314" s="160" t="s">
        <v>825</v>
      </c>
      <c r="K314" s="160" t="s">
        <v>828</v>
      </c>
      <c r="L314" s="160" t="s">
        <v>829</v>
      </c>
      <c r="M314" s="160" t="s">
        <v>830</v>
      </c>
      <c r="N314" s="160" t="s">
        <v>831</v>
      </c>
      <c r="O314" s="160" t="s">
        <v>832</v>
      </c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156"/>
      <c r="AD314" s="156"/>
      <c r="AE314" s="156"/>
      <c r="AF314" s="156"/>
      <c r="AG314" s="156"/>
      <c r="AH314" s="156"/>
      <c r="AI314" s="156"/>
      <c r="AJ314" s="156"/>
      <c r="AK314" s="156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x14ac:dyDescent="0.3">
      <c r="A315" s="2"/>
      <c r="B315" s="2"/>
      <c r="C315" s="2"/>
      <c r="D315" s="2"/>
      <c r="E315" s="2"/>
      <c r="F315" s="2"/>
      <c r="G315" s="2"/>
      <c r="H315" s="2"/>
      <c r="I315" s="165">
        <v>2015</v>
      </c>
      <c r="J315" s="163">
        <v>2045096932</v>
      </c>
      <c r="K315" s="55">
        <f>I315-$I$326</f>
        <v>-3</v>
      </c>
      <c r="L315" s="55">
        <f>K315*J315</f>
        <v>-6135290796</v>
      </c>
      <c r="M315" s="55">
        <f>K315*K315</f>
        <v>9</v>
      </c>
      <c r="N315" s="163">
        <f t="shared" ref="N315:N321" si="11" xml:space="preserve"> $L$328 + ( $L$329*K315)</f>
        <v>1685141779</v>
      </c>
      <c r="O315" s="55">
        <f>(J315/N315)*100</f>
        <v>121.36052630619633</v>
      </c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156"/>
      <c r="AD315" s="156"/>
      <c r="AE315" s="156"/>
      <c r="AF315" s="156"/>
      <c r="AG315" s="156"/>
      <c r="AH315" s="156"/>
      <c r="AI315" s="156"/>
      <c r="AJ315" s="156"/>
      <c r="AK315" s="156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x14ac:dyDescent="0.3">
      <c r="A316" s="2"/>
      <c r="B316" s="2"/>
      <c r="C316" s="2"/>
      <c r="D316" s="2"/>
      <c r="E316" s="2"/>
      <c r="F316" s="2"/>
      <c r="G316" s="2"/>
      <c r="H316" s="2"/>
      <c r="I316" s="165">
        <v>2016</v>
      </c>
      <c r="J316" s="163">
        <v>1960264115</v>
      </c>
      <c r="K316" s="55">
        <f t="shared" ref="K316:K324" si="12">I316-$I$326</f>
        <v>-2</v>
      </c>
      <c r="L316" s="55">
        <f t="shared" ref="L316:L321" si="13">K316*J316</f>
        <v>-3920528230</v>
      </c>
      <c r="M316" s="55">
        <f t="shared" ref="M316:M321" si="14">K316*K316</f>
        <v>4</v>
      </c>
      <c r="N316" s="163">
        <f t="shared" si="11"/>
        <v>2525044386.4285712</v>
      </c>
      <c r="O316" s="55">
        <f t="shared" ref="O316:O321" si="15">(J316/N316)*100</f>
        <v>77.632857685032704</v>
      </c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156"/>
      <c r="AD316" s="156"/>
      <c r="AE316" s="156"/>
      <c r="AF316" s="156"/>
      <c r="AG316" s="156"/>
      <c r="AH316" s="156"/>
      <c r="AI316" s="156"/>
      <c r="AJ316" s="156"/>
      <c r="AK316" s="156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x14ac:dyDescent="0.3">
      <c r="A317" s="2"/>
      <c r="B317" s="2"/>
      <c r="C317" s="2"/>
      <c r="D317" s="2"/>
      <c r="E317" s="2"/>
      <c r="F317" s="2"/>
      <c r="G317" s="2"/>
      <c r="H317" s="2"/>
      <c r="I317" s="165">
        <v>2017</v>
      </c>
      <c r="J317" s="163">
        <v>3516894803</v>
      </c>
      <c r="K317" s="55">
        <f t="shared" si="12"/>
        <v>-1</v>
      </c>
      <c r="L317" s="55">
        <f t="shared" si="13"/>
        <v>-3516894803</v>
      </c>
      <c r="M317" s="55">
        <f t="shared" si="14"/>
        <v>1</v>
      </c>
      <c r="N317" s="163">
        <f t="shared" si="11"/>
        <v>3364946993.8571424</v>
      </c>
      <c r="O317" s="55">
        <f t="shared" si="15"/>
        <v>104.51560780660868</v>
      </c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156"/>
      <c r="AD317" s="156"/>
      <c r="AE317" s="156"/>
      <c r="AF317" s="156"/>
      <c r="AG317" s="156"/>
      <c r="AH317" s="156"/>
      <c r="AI317" s="156"/>
      <c r="AJ317" s="156"/>
      <c r="AK317" s="156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x14ac:dyDescent="0.3">
      <c r="A318" s="2"/>
      <c r="B318" s="2"/>
      <c r="C318" s="2"/>
      <c r="D318" s="2"/>
      <c r="E318" s="2"/>
      <c r="F318" s="2"/>
      <c r="G318" s="2"/>
      <c r="H318" s="2"/>
      <c r="I318" s="169">
        <v>2018</v>
      </c>
      <c r="J318" s="90">
        <v>4155483488</v>
      </c>
      <c r="K318" s="55">
        <f t="shared" si="12"/>
        <v>0</v>
      </c>
      <c r="L318" s="55">
        <f t="shared" si="13"/>
        <v>0</v>
      </c>
      <c r="M318" s="55">
        <f t="shared" si="14"/>
        <v>0</v>
      </c>
      <c r="N318" s="90">
        <f t="shared" si="11"/>
        <v>4204849601.2857141</v>
      </c>
      <c r="O318" s="55">
        <f t="shared" si="15"/>
        <v>98.825971961741047</v>
      </c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156"/>
      <c r="AD318" s="156"/>
      <c r="AE318" s="156"/>
      <c r="AF318" s="156"/>
      <c r="AG318" s="156"/>
      <c r="AH318" s="156"/>
      <c r="AI318" s="156"/>
      <c r="AJ318" s="156"/>
      <c r="AK318" s="156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x14ac:dyDescent="0.3">
      <c r="A319" s="2"/>
      <c r="B319" s="2"/>
      <c r="C319" s="2"/>
      <c r="D319" s="2"/>
      <c r="E319" s="2"/>
      <c r="F319" s="2"/>
      <c r="G319" s="2"/>
      <c r="H319" s="2"/>
      <c r="I319" s="169">
        <v>2019</v>
      </c>
      <c r="J319" s="90">
        <v>5109055459</v>
      </c>
      <c r="K319" s="55">
        <f t="shared" si="12"/>
        <v>1</v>
      </c>
      <c r="L319" s="55">
        <f t="shared" si="13"/>
        <v>5109055459</v>
      </c>
      <c r="M319" s="55">
        <f t="shared" si="14"/>
        <v>1</v>
      </c>
      <c r="N319" s="90">
        <f t="shared" si="11"/>
        <v>5044752208.7142859</v>
      </c>
      <c r="O319" s="55">
        <f t="shared" si="15"/>
        <v>101.27465626903611</v>
      </c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156"/>
      <c r="AD319" s="156"/>
      <c r="AE319" s="156"/>
      <c r="AF319" s="156"/>
      <c r="AG319" s="156"/>
      <c r="AH319" s="156"/>
      <c r="AI319" s="156"/>
      <c r="AJ319" s="156"/>
      <c r="AK319" s="156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x14ac:dyDescent="0.3">
      <c r="A320" s="2"/>
      <c r="B320" s="2"/>
      <c r="C320" s="2"/>
      <c r="D320" s="2"/>
      <c r="E320" s="2"/>
      <c r="F320" s="2"/>
      <c r="G320" s="2"/>
      <c r="H320" s="2"/>
      <c r="I320" s="169">
        <v>2020</v>
      </c>
      <c r="J320" s="90">
        <v>5960525858</v>
      </c>
      <c r="K320" s="55">
        <f t="shared" si="12"/>
        <v>2</v>
      </c>
      <c r="L320" s="55">
        <f t="shared" si="13"/>
        <v>11921051716</v>
      </c>
      <c r="M320" s="55">
        <f t="shared" si="14"/>
        <v>4</v>
      </c>
      <c r="N320" s="90">
        <f t="shared" si="11"/>
        <v>5884654816.1428566</v>
      </c>
      <c r="O320" s="55">
        <f t="shared" si="15"/>
        <v>101.28930318306884</v>
      </c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156"/>
      <c r="AD320" s="156"/>
      <c r="AE320" s="156"/>
      <c r="AF320" s="156"/>
      <c r="AG320" s="156"/>
      <c r="AH320" s="156"/>
      <c r="AI320" s="156"/>
      <c r="AJ320" s="156"/>
      <c r="AK320" s="156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x14ac:dyDescent="0.3">
      <c r="A321" s="2"/>
      <c r="B321" s="2"/>
      <c r="C321" s="2"/>
      <c r="D321" s="2"/>
      <c r="E321" s="2"/>
      <c r="F321" s="2"/>
      <c r="G321" s="2"/>
      <c r="H321" s="2"/>
      <c r="I321" s="169">
        <v>2021</v>
      </c>
      <c r="J321" s="90">
        <v>6686626554</v>
      </c>
      <c r="K321" s="55">
        <f t="shared" si="12"/>
        <v>3</v>
      </c>
      <c r="L321" s="55">
        <f t="shared" si="13"/>
        <v>20059879662</v>
      </c>
      <c r="M321" s="55">
        <f t="shared" si="14"/>
        <v>9</v>
      </c>
      <c r="N321" s="90">
        <f t="shared" si="11"/>
        <v>6724557423.5714283</v>
      </c>
      <c r="O321" s="55">
        <f t="shared" si="15"/>
        <v>99.435935078218378</v>
      </c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156"/>
      <c r="AD321" s="156"/>
      <c r="AE321" s="156"/>
      <c r="AF321" s="156"/>
      <c r="AG321" s="156"/>
      <c r="AH321" s="156"/>
      <c r="AI321" s="156"/>
      <c r="AJ321" s="156"/>
      <c r="AK321" s="156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x14ac:dyDescent="0.3">
      <c r="A322" s="2"/>
      <c r="B322" s="2"/>
      <c r="C322" s="2"/>
      <c r="D322" s="2"/>
      <c r="E322" s="2"/>
      <c r="F322" s="2"/>
      <c r="G322" s="2"/>
      <c r="H322" s="2"/>
      <c r="I322" s="169">
        <v>2022</v>
      </c>
      <c r="J322" s="90">
        <f>$L$328+($L$329*K322)</f>
        <v>7564460031</v>
      </c>
      <c r="K322" s="55">
        <f t="shared" si="12"/>
        <v>4</v>
      </c>
      <c r="L322" s="2">
        <f>SUM(L315:L321)</f>
        <v>23517273008</v>
      </c>
      <c r="M322" s="160">
        <f>SUM(M315:M321)</f>
        <v>28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156"/>
      <c r="AD322" s="156"/>
      <c r="AE322" s="156"/>
      <c r="AF322" s="156"/>
      <c r="AG322" s="156"/>
      <c r="AH322" s="156"/>
      <c r="AI322" s="156"/>
      <c r="AJ322" s="156"/>
      <c r="AK322" s="156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x14ac:dyDescent="0.3">
      <c r="A323" s="2"/>
      <c r="B323" s="2"/>
      <c r="C323" s="2"/>
      <c r="D323" s="2"/>
      <c r="E323" s="2"/>
      <c r="F323" s="2"/>
      <c r="G323" s="2"/>
      <c r="H323" s="2"/>
      <c r="I323" s="169">
        <v>2023</v>
      </c>
      <c r="J323" s="90">
        <f t="shared" ref="J323:J324" si="16">$L$328+($L$329*K323)</f>
        <v>8404362638.4285717</v>
      </c>
      <c r="K323" s="55">
        <f t="shared" si="12"/>
        <v>5</v>
      </c>
      <c r="L323" s="2"/>
      <c r="M323" s="17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156"/>
      <c r="AD323" s="156"/>
      <c r="AE323" s="156"/>
      <c r="AF323" s="156"/>
      <c r="AG323" s="156"/>
      <c r="AH323" s="156"/>
      <c r="AI323" s="156"/>
      <c r="AJ323" s="156"/>
      <c r="AK323" s="156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x14ac:dyDescent="0.3">
      <c r="A324" s="2"/>
      <c r="B324" s="2"/>
      <c r="C324" s="2"/>
      <c r="D324" s="2"/>
      <c r="E324" s="2"/>
      <c r="F324" s="2"/>
      <c r="G324" s="2"/>
      <c r="H324" s="2"/>
      <c r="I324" s="169">
        <v>2024</v>
      </c>
      <c r="J324" s="90">
        <f t="shared" si="16"/>
        <v>9244265245.8571434</v>
      </c>
      <c r="K324" s="55">
        <f t="shared" si="12"/>
        <v>6</v>
      </c>
      <c r="L324" s="2"/>
      <c r="M324" s="17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156"/>
      <c r="AD324" s="156"/>
      <c r="AE324" s="156"/>
      <c r="AF324" s="156"/>
      <c r="AG324" s="156"/>
      <c r="AH324" s="156"/>
      <c r="AI324" s="156"/>
      <c r="AJ324" s="156"/>
      <c r="AK324" s="156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156"/>
      <c r="AD325" s="156"/>
      <c r="AE325" s="156"/>
      <c r="AF325" s="156"/>
      <c r="AG325" s="156"/>
      <c r="AH325" s="156"/>
      <c r="AI325" s="156"/>
      <c r="AJ325" s="156"/>
      <c r="AK325" s="156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x14ac:dyDescent="0.3">
      <c r="A326" s="2"/>
      <c r="B326" s="2"/>
      <c r="C326" s="2"/>
      <c r="D326" s="2"/>
      <c r="E326" s="2"/>
      <c r="F326" s="2"/>
      <c r="G326" s="2"/>
      <c r="H326" s="2" t="s">
        <v>833</v>
      </c>
      <c r="I326" s="2">
        <f>AVERAGE(I315:I321)</f>
        <v>2018</v>
      </c>
      <c r="J326" s="2"/>
      <c r="K326" s="2" t="s">
        <v>834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156"/>
      <c r="AD326" s="156"/>
      <c r="AE326" s="156"/>
      <c r="AF326" s="156"/>
      <c r="AG326" s="156"/>
      <c r="AH326" s="156"/>
      <c r="AI326" s="156"/>
      <c r="AJ326" s="156"/>
      <c r="AK326" s="156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156"/>
      <c r="AD327" s="156"/>
      <c r="AE327" s="156"/>
      <c r="AF327" s="156"/>
      <c r="AG327" s="156"/>
      <c r="AH327" s="156"/>
      <c r="AI327" s="156"/>
      <c r="AJ327" s="156"/>
      <c r="AK327" s="156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ht="15.7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 t="s">
        <v>835</v>
      </c>
      <c r="L328" s="37">
        <f>AVERAGE(J315:J321)</f>
        <v>4204849601.2857141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ht="15.7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 t="s">
        <v>836</v>
      </c>
      <c r="L329" s="2">
        <f>L322/M322</f>
        <v>839902607.42857146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ht="15.75" x14ac:dyDescent="0.3">
      <c r="A330" s="2"/>
      <c r="B330" s="208" t="s">
        <v>837</v>
      </c>
      <c r="C330" s="208"/>
      <c r="D330" s="2"/>
      <c r="E330" s="4"/>
      <c r="F330" s="4"/>
      <c r="G330" s="2"/>
      <c r="H330" s="2"/>
      <c r="I330" s="2"/>
      <c r="J330" s="174"/>
      <c r="K330" s="174"/>
      <c r="L330" s="2"/>
      <c r="M330" s="175"/>
      <c r="N330" s="175"/>
      <c r="O330" s="175"/>
      <c r="P330" s="175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ht="15.75" x14ac:dyDescent="0.3">
      <c r="A331" s="2"/>
      <c r="B331" s="174" t="s">
        <v>838</v>
      </c>
      <c r="C331" s="174" t="s">
        <v>761</v>
      </c>
      <c r="D331" s="2"/>
      <c r="E331" s="175"/>
      <c r="F331" s="175"/>
      <c r="G331" s="2"/>
      <c r="H331" s="2"/>
      <c r="I331" s="2"/>
      <c r="J331" s="176"/>
      <c r="K331" s="149"/>
      <c r="L331" s="2"/>
      <c r="M331" s="174"/>
      <c r="N331" s="174"/>
      <c r="O331" s="174"/>
      <c r="P331" s="174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ht="15.75" x14ac:dyDescent="0.3">
      <c r="A332" s="2"/>
      <c r="B332" s="2" t="s">
        <v>10</v>
      </c>
      <c r="C332" s="37">
        <v>9</v>
      </c>
      <c r="D332" s="2"/>
      <c r="E332" s="4"/>
      <c r="F332" s="153"/>
      <c r="G332" s="2"/>
      <c r="H332" s="2"/>
      <c r="I332" s="2"/>
      <c r="J332" s="176"/>
      <c r="K332" s="149"/>
      <c r="L332" s="2"/>
      <c r="M332" s="2"/>
      <c r="N332" s="37"/>
      <c r="O332" s="37"/>
      <c r="P332" s="37"/>
      <c r="R332" s="2"/>
      <c r="S332" s="174"/>
      <c r="T332" s="174"/>
      <c r="U332" s="174"/>
      <c r="V332" s="174"/>
      <c r="X332" s="2"/>
      <c r="Y332" s="2"/>
      <c r="Z332" s="2"/>
      <c r="AA332" s="2"/>
      <c r="AB332" s="2"/>
      <c r="AC332" s="155" t="s">
        <v>839</v>
      </c>
      <c r="AD332" s="155" t="s">
        <v>840</v>
      </c>
      <c r="AE332" s="155" t="s">
        <v>47</v>
      </c>
      <c r="AF332" s="155" t="s">
        <v>13</v>
      </c>
      <c r="AG332" s="155" t="s">
        <v>768</v>
      </c>
      <c r="AH332" s="155" t="s">
        <v>760</v>
      </c>
      <c r="AI332" s="155" t="s">
        <v>351</v>
      </c>
      <c r="AJ332" s="155" t="s">
        <v>68</v>
      </c>
      <c r="AK332" s="155" t="s">
        <v>841</v>
      </c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ht="15.75" x14ac:dyDescent="0.3">
      <c r="A333" s="2"/>
      <c r="B333" s="2" t="s">
        <v>37</v>
      </c>
      <c r="C333" s="37">
        <v>14</v>
      </c>
      <c r="D333" s="2"/>
      <c r="E333" s="4"/>
      <c r="F333" s="153"/>
      <c r="G333" s="2"/>
      <c r="H333" s="2"/>
      <c r="I333" s="2"/>
      <c r="J333" s="2"/>
      <c r="K333" s="37"/>
      <c r="L333" s="2"/>
      <c r="M333" s="2"/>
      <c r="N333" s="37"/>
      <c r="O333" s="37"/>
      <c r="P333" s="37"/>
      <c r="R333" s="2"/>
      <c r="S333" s="2"/>
      <c r="T333" s="37"/>
      <c r="U333" s="37"/>
      <c r="V333" s="37"/>
      <c r="X333" s="2"/>
      <c r="Y333" s="2"/>
      <c r="Z333" s="2"/>
      <c r="AA333" s="2"/>
      <c r="AB333" s="2"/>
      <c r="AC333" s="177" t="s">
        <v>212</v>
      </c>
      <c r="AD333" s="177">
        <v>2</v>
      </c>
      <c r="AE333" s="177">
        <v>2</v>
      </c>
      <c r="AF333" s="177">
        <v>6</v>
      </c>
      <c r="AG333" s="177"/>
      <c r="AH333" s="177">
        <v>3</v>
      </c>
      <c r="AI333" s="177"/>
      <c r="AJ333" s="177">
        <v>1</v>
      </c>
      <c r="AK333" s="177">
        <v>14</v>
      </c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ht="15.75" x14ac:dyDescent="0.3">
      <c r="A334" s="2"/>
      <c r="B334" s="2" t="s">
        <v>161</v>
      </c>
      <c r="C334" s="37">
        <v>3</v>
      </c>
      <c r="D334" s="2"/>
      <c r="E334" s="4"/>
      <c r="F334" s="153"/>
      <c r="G334" s="2"/>
      <c r="H334" s="2"/>
      <c r="I334" s="2"/>
      <c r="L334" s="2"/>
      <c r="M334" s="2"/>
      <c r="N334" s="37"/>
      <c r="O334" s="37"/>
      <c r="P334" s="37"/>
      <c r="R334" s="2"/>
      <c r="S334" s="2"/>
      <c r="T334" s="37"/>
      <c r="U334" s="37"/>
      <c r="V334" s="37"/>
      <c r="X334" s="2"/>
      <c r="Y334" s="2"/>
      <c r="Z334" s="2"/>
      <c r="AA334" s="2"/>
      <c r="AB334" s="2"/>
      <c r="AC334" s="177" t="s">
        <v>304</v>
      </c>
      <c r="AD334" s="177"/>
      <c r="AE334" s="177"/>
      <c r="AF334" s="177">
        <v>7</v>
      </c>
      <c r="AG334" s="177"/>
      <c r="AH334" s="177">
        <v>1</v>
      </c>
      <c r="AI334" s="177"/>
      <c r="AJ334" s="177">
        <v>2</v>
      </c>
      <c r="AK334" s="177">
        <v>10</v>
      </c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ht="15.75" x14ac:dyDescent="0.3">
      <c r="A335" s="2"/>
      <c r="B335" s="2" t="s">
        <v>188</v>
      </c>
      <c r="C335" s="37">
        <v>13</v>
      </c>
      <c r="D335" s="2"/>
      <c r="E335" s="4"/>
      <c r="F335" s="153"/>
      <c r="G335" s="2"/>
      <c r="H335" s="2"/>
      <c r="I335" s="2"/>
      <c r="J335" s="2"/>
      <c r="K335" s="2"/>
      <c r="L335" s="2"/>
      <c r="R335" s="2"/>
      <c r="S335" s="2"/>
      <c r="T335" s="37"/>
      <c r="U335" s="37"/>
      <c r="V335" s="37"/>
      <c r="X335" s="2"/>
      <c r="Y335" s="2"/>
      <c r="Z335" s="2"/>
      <c r="AA335" s="2"/>
      <c r="AB335" s="2"/>
      <c r="AC335" s="177" t="s">
        <v>232</v>
      </c>
      <c r="AD335" s="177">
        <v>1</v>
      </c>
      <c r="AE335" s="177">
        <v>5</v>
      </c>
      <c r="AF335" s="177">
        <v>7</v>
      </c>
      <c r="AG335" s="177"/>
      <c r="AH335" s="177">
        <v>2</v>
      </c>
      <c r="AI335" s="177"/>
      <c r="AJ335" s="177">
        <v>2</v>
      </c>
      <c r="AK335" s="177">
        <v>17</v>
      </c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ht="15.75" x14ac:dyDescent="0.3">
      <c r="A336" s="2"/>
      <c r="B336" s="2" t="s">
        <v>211</v>
      </c>
      <c r="C336" s="37">
        <v>4</v>
      </c>
      <c r="D336" s="2"/>
      <c r="E336" s="4"/>
      <c r="F336" s="15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37"/>
      <c r="U336" s="37"/>
      <c r="V336" s="37"/>
      <c r="X336" s="2"/>
      <c r="Y336" s="2"/>
      <c r="Z336" s="2"/>
      <c r="AA336" s="2"/>
      <c r="AB336" s="2"/>
      <c r="AC336" s="177" t="s">
        <v>451</v>
      </c>
      <c r="AD336" s="177">
        <v>1</v>
      </c>
      <c r="AE336" s="177">
        <v>1</v>
      </c>
      <c r="AF336" s="177">
        <v>5</v>
      </c>
      <c r="AG336" s="177"/>
      <c r="AH336" s="177"/>
      <c r="AI336" s="177"/>
      <c r="AJ336" s="177"/>
      <c r="AK336" s="177">
        <v>7</v>
      </c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ht="15.75" x14ac:dyDescent="0.3">
      <c r="A337" s="2"/>
      <c r="B337" s="2" t="s">
        <v>842</v>
      </c>
      <c r="C337" s="37">
        <f>SUM(C332:C336)</f>
        <v>43</v>
      </c>
      <c r="D337" s="2"/>
      <c r="E337" s="4"/>
      <c r="F337" s="15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37"/>
      <c r="U337" s="37"/>
      <c r="V337" s="37"/>
      <c r="W337" s="2"/>
      <c r="X337" s="2"/>
      <c r="Y337" s="2"/>
      <c r="Z337" s="2"/>
      <c r="AA337" s="2"/>
      <c r="AB337" s="2"/>
      <c r="AC337" s="177" t="s">
        <v>38</v>
      </c>
      <c r="AD337" s="177">
        <v>3</v>
      </c>
      <c r="AE337" s="177">
        <v>3</v>
      </c>
      <c r="AF337" s="177">
        <v>49</v>
      </c>
      <c r="AG337" s="177">
        <v>1</v>
      </c>
      <c r="AH337" s="177">
        <v>3</v>
      </c>
      <c r="AI337" s="177"/>
      <c r="AJ337" s="177">
        <v>5</v>
      </c>
      <c r="AK337" s="177">
        <v>64</v>
      </c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x14ac:dyDescent="0.25">
      <c r="AC338" s="177" t="s">
        <v>189</v>
      </c>
      <c r="AD338" s="177"/>
      <c r="AE338" s="177"/>
      <c r="AF338" s="177">
        <v>11</v>
      </c>
      <c r="AG338" s="177"/>
      <c r="AH338" s="177">
        <v>3</v>
      </c>
      <c r="AI338" s="177"/>
      <c r="AJ338" s="177">
        <v>1</v>
      </c>
      <c r="AK338" s="177">
        <v>15</v>
      </c>
    </row>
    <row r="339" spans="1:48" x14ac:dyDescent="0.25">
      <c r="AC339" s="177" t="s">
        <v>316</v>
      </c>
      <c r="AD339" s="177"/>
      <c r="AE339" s="177"/>
      <c r="AF339" s="177">
        <v>1</v>
      </c>
      <c r="AG339" s="177"/>
      <c r="AH339" s="177">
        <v>1</v>
      </c>
      <c r="AI339" s="177"/>
      <c r="AJ339" s="177">
        <v>4</v>
      </c>
      <c r="AK339" s="177">
        <v>6</v>
      </c>
    </row>
    <row r="340" spans="1:48" x14ac:dyDescent="0.25">
      <c r="AC340" s="177" t="s">
        <v>237</v>
      </c>
      <c r="AD340" s="177"/>
      <c r="AE340" s="177"/>
      <c r="AF340" s="177">
        <v>5</v>
      </c>
      <c r="AG340" s="177"/>
      <c r="AH340" s="177">
        <v>1</v>
      </c>
      <c r="AI340" s="177"/>
      <c r="AJ340" s="177">
        <v>1</v>
      </c>
      <c r="AK340" s="177">
        <v>7</v>
      </c>
    </row>
    <row r="341" spans="1:48" x14ac:dyDescent="0.25">
      <c r="AC341" s="177" t="s">
        <v>193</v>
      </c>
      <c r="AD341" s="177"/>
      <c r="AE341" s="177"/>
      <c r="AF341" s="177">
        <v>5</v>
      </c>
      <c r="AG341" s="177"/>
      <c r="AH341" s="177">
        <v>4</v>
      </c>
      <c r="AI341" s="177">
        <v>2</v>
      </c>
      <c r="AJ341" s="177"/>
      <c r="AK341" s="177">
        <v>11</v>
      </c>
    </row>
    <row r="342" spans="1:48" x14ac:dyDescent="0.25">
      <c r="B342" s="209" t="s">
        <v>843</v>
      </c>
      <c r="C342" s="209"/>
      <c r="D342" s="209"/>
      <c r="E342" s="209"/>
      <c r="F342" s="209"/>
      <c r="G342" s="209"/>
      <c r="H342" s="209"/>
      <c r="I342" s="209"/>
      <c r="J342" s="209"/>
      <c r="K342" s="209"/>
      <c r="AC342" s="177" t="s">
        <v>327</v>
      </c>
      <c r="AD342" s="177"/>
      <c r="AE342" s="177"/>
      <c r="AF342" s="177">
        <v>7</v>
      </c>
      <c r="AG342" s="177"/>
      <c r="AH342" s="177"/>
      <c r="AI342" s="177">
        <v>1</v>
      </c>
      <c r="AJ342" s="177"/>
      <c r="AK342" s="177">
        <v>8</v>
      </c>
    </row>
    <row r="343" spans="1:48" x14ac:dyDescent="0.25">
      <c r="B343" s="209"/>
      <c r="C343" s="209"/>
      <c r="D343" s="209"/>
      <c r="E343" s="209"/>
      <c r="F343" s="209"/>
      <c r="G343" s="209"/>
      <c r="H343" s="209"/>
      <c r="I343" s="209"/>
      <c r="J343" s="209"/>
      <c r="K343" s="209"/>
      <c r="AC343" s="177" t="s">
        <v>544</v>
      </c>
      <c r="AD343" s="177"/>
      <c r="AE343" s="177">
        <v>12</v>
      </c>
      <c r="AF343" s="177">
        <v>3</v>
      </c>
      <c r="AG343" s="177"/>
      <c r="AH343" s="177">
        <v>1</v>
      </c>
      <c r="AI343" s="177">
        <v>2</v>
      </c>
      <c r="AJ343" s="177">
        <v>1</v>
      </c>
      <c r="AK343" s="177">
        <v>19</v>
      </c>
    </row>
    <row r="344" spans="1:48" x14ac:dyDescent="0.25">
      <c r="B344" s="178" t="s">
        <v>254</v>
      </c>
      <c r="C344" s="178" t="s">
        <v>844</v>
      </c>
      <c r="AC344" s="177" t="s">
        <v>240</v>
      </c>
      <c r="AD344" s="177"/>
      <c r="AE344" s="177">
        <v>1</v>
      </c>
      <c r="AF344" s="177">
        <v>6</v>
      </c>
      <c r="AG344" s="177"/>
      <c r="AH344" s="177">
        <v>2</v>
      </c>
      <c r="AI344" s="177"/>
      <c r="AJ344" s="177">
        <v>1</v>
      </c>
      <c r="AK344" s="177">
        <v>10</v>
      </c>
    </row>
    <row r="345" spans="1:48" x14ac:dyDescent="0.25">
      <c r="B345" s="177" t="s">
        <v>10</v>
      </c>
      <c r="C345" s="179">
        <v>2975</v>
      </c>
      <c r="D345" s="179">
        <v>2376</v>
      </c>
      <c r="E345" s="178" t="s">
        <v>845</v>
      </c>
      <c r="F345" s="178" t="s">
        <v>844</v>
      </c>
      <c r="N345" s="180" t="s">
        <v>846</v>
      </c>
      <c r="O345" s="180"/>
      <c r="P345" s="180"/>
      <c r="AC345" s="177" t="s">
        <v>16</v>
      </c>
      <c r="AD345" s="177"/>
      <c r="AE345" s="177"/>
      <c r="AF345" s="177">
        <v>10</v>
      </c>
      <c r="AG345" s="177"/>
      <c r="AH345" s="177">
        <v>5</v>
      </c>
      <c r="AI345" s="177">
        <v>1</v>
      </c>
      <c r="AJ345" s="177"/>
      <c r="AK345" s="177">
        <v>16</v>
      </c>
    </row>
    <row r="346" spans="1:48" x14ac:dyDescent="0.25">
      <c r="B346" s="177" t="s">
        <v>37</v>
      </c>
      <c r="C346" s="179">
        <v>8177</v>
      </c>
      <c r="D346" s="179">
        <v>14894</v>
      </c>
      <c r="E346" s="177" t="s">
        <v>12</v>
      </c>
      <c r="F346" s="179">
        <v>16982</v>
      </c>
      <c r="H346" s="178" t="s">
        <v>8</v>
      </c>
      <c r="I346" s="178" t="s">
        <v>844</v>
      </c>
      <c r="K346" s="178" t="s">
        <v>254</v>
      </c>
      <c r="L346" s="178" t="s">
        <v>844</v>
      </c>
      <c r="AC346" s="177" t="s">
        <v>25</v>
      </c>
      <c r="AD346" s="177"/>
      <c r="AE346" s="177"/>
      <c r="AF346" s="177">
        <v>10</v>
      </c>
      <c r="AG346" s="177"/>
      <c r="AH346" s="177">
        <v>5</v>
      </c>
      <c r="AI346" s="177">
        <v>2</v>
      </c>
      <c r="AJ346" s="177">
        <v>1</v>
      </c>
      <c r="AK346" s="177">
        <v>18</v>
      </c>
    </row>
    <row r="347" spans="1:48" x14ac:dyDescent="0.25">
      <c r="B347" s="177" t="s">
        <v>161</v>
      </c>
      <c r="C347" s="179">
        <v>4937</v>
      </c>
      <c r="D347" s="179">
        <v>5675</v>
      </c>
      <c r="E347" s="177" t="s">
        <v>23</v>
      </c>
      <c r="F347" s="179">
        <v>5383</v>
      </c>
      <c r="H347" s="177" t="s">
        <v>14</v>
      </c>
      <c r="I347" s="179">
        <v>11031</v>
      </c>
      <c r="K347" s="177" t="s">
        <v>10</v>
      </c>
      <c r="L347" s="179">
        <f>C345-D345</f>
        <v>599</v>
      </c>
      <c r="AC347" s="177" t="s">
        <v>163</v>
      </c>
      <c r="AD347" s="177"/>
      <c r="AE347" s="177"/>
      <c r="AF347" s="177">
        <v>13</v>
      </c>
      <c r="AG347" s="177"/>
      <c r="AH347" s="177">
        <v>3</v>
      </c>
      <c r="AI347" s="177">
        <v>1</v>
      </c>
      <c r="AJ347" s="177">
        <v>3</v>
      </c>
      <c r="AK347" s="177">
        <v>20</v>
      </c>
    </row>
    <row r="348" spans="1:48" x14ac:dyDescent="0.25">
      <c r="B348" s="177" t="s">
        <v>188</v>
      </c>
      <c r="C348" s="179">
        <v>1446</v>
      </c>
      <c r="D348" s="179">
        <v>2990</v>
      </c>
      <c r="E348" s="177" t="s">
        <v>842</v>
      </c>
      <c r="F348" s="179">
        <f>SUM(F346:F347)</f>
        <v>22365</v>
      </c>
      <c r="H348" s="177" t="s">
        <v>15</v>
      </c>
      <c r="I348" s="179">
        <v>11325</v>
      </c>
      <c r="K348" s="177" t="s">
        <v>37</v>
      </c>
      <c r="L348" s="179">
        <f t="shared" ref="L348:L351" si="17">C346-D346</f>
        <v>-6717</v>
      </c>
      <c r="N348" s="181">
        <v>44682</v>
      </c>
      <c r="AC348" s="177" t="s">
        <v>196</v>
      </c>
      <c r="AD348" s="177"/>
      <c r="AE348" s="177"/>
      <c r="AF348" s="177">
        <v>7</v>
      </c>
      <c r="AG348" s="177"/>
      <c r="AH348" s="177">
        <v>2</v>
      </c>
      <c r="AI348" s="177">
        <v>3</v>
      </c>
      <c r="AJ348" s="177">
        <v>1</v>
      </c>
      <c r="AK348" s="177">
        <v>13</v>
      </c>
    </row>
    <row r="349" spans="1:48" x14ac:dyDescent="0.25">
      <c r="B349" s="177" t="s">
        <v>211</v>
      </c>
      <c r="C349" s="179">
        <v>4830</v>
      </c>
      <c r="D349" s="179">
        <v>5590</v>
      </c>
      <c r="H349" s="177" t="s">
        <v>842</v>
      </c>
      <c r="I349" s="179">
        <f>SUM(I347:I348)</f>
        <v>22356</v>
      </c>
      <c r="K349" s="177" t="s">
        <v>161</v>
      </c>
      <c r="L349" s="179">
        <f t="shared" si="17"/>
        <v>-738</v>
      </c>
      <c r="M349" s="182" t="s">
        <v>838</v>
      </c>
      <c r="N349" s="182" t="s">
        <v>847</v>
      </c>
      <c r="O349" s="182" t="s">
        <v>848</v>
      </c>
      <c r="P349" s="182" t="s">
        <v>849</v>
      </c>
      <c r="AC349" s="177" t="s">
        <v>557</v>
      </c>
      <c r="AD349" s="177"/>
      <c r="AE349" s="177"/>
      <c r="AF349" s="177">
        <v>2</v>
      </c>
      <c r="AG349" s="177"/>
      <c r="AH349" s="177">
        <v>1</v>
      </c>
      <c r="AI349" s="177">
        <v>3</v>
      </c>
      <c r="AJ349" s="177"/>
      <c r="AK349" s="177">
        <v>6</v>
      </c>
    </row>
    <row r="350" spans="1:48" x14ac:dyDescent="0.25">
      <c r="B350" s="177" t="s">
        <v>842</v>
      </c>
      <c r="C350" s="179">
        <f>SUM(C345:C349)</f>
        <v>22365</v>
      </c>
      <c r="K350" s="177" t="s">
        <v>188</v>
      </c>
      <c r="L350" s="179">
        <f t="shared" si="17"/>
        <v>-1544</v>
      </c>
      <c r="M350" s="177" t="s">
        <v>10</v>
      </c>
      <c r="N350" s="179">
        <v>17410</v>
      </c>
      <c r="O350" s="179">
        <v>2005</v>
      </c>
      <c r="P350" s="183">
        <f>O350/N350</f>
        <v>0.11516369902354968</v>
      </c>
      <c r="AC350" s="177" t="s">
        <v>166</v>
      </c>
      <c r="AD350" s="177"/>
      <c r="AE350" s="177"/>
      <c r="AF350" s="177">
        <v>2</v>
      </c>
      <c r="AG350" s="177">
        <v>1</v>
      </c>
      <c r="AH350" s="177"/>
      <c r="AI350" s="177"/>
      <c r="AJ350" s="177">
        <v>1</v>
      </c>
      <c r="AK350" s="177">
        <v>4</v>
      </c>
    </row>
    <row r="351" spans="1:48" x14ac:dyDescent="0.25">
      <c r="K351" s="177" t="s">
        <v>211</v>
      </c>
      <c r="L351" s="179">
        <f t="shared" si="17"/>
        <v>-760</v>
      </c>
      <c r="M351" s="177" t="s">
        <v>37</v>
      </c>
      <c r="N351" s="179">
        <v>79483</v>
      </c>
      <c r="O351" s="179">
        <v>14316</v>
      </c>
      <c r="P351" s="183">
        <f t="shared" ref="P351:P355" si="18">O351/N351</f>
        <v>0.1801139866386523</v>
      </c>
      <c r="AC351" s="177" t="s">
        <v>70</v>
      </c>
      <c r="AD351" s="177">
        <v>1</v>
      </c>
      <c r="AE351" s="177">
        <v>1</v>
      </c>
      <c r="AF351" s="177">
        <v>9</v>
      </c>
      <c r="AG351" s="177"/>
      <c r="AH351" s="177">
        <v>1</v>
      </c>
      <c r="AI351" s="177"/>
      <c r="AJ351" s="177"/>
      <c r="AK351" s="177">
        <v>12</v>
      </c>
    </row>
    <row r="352" spans="1:48" x14ac:dyDescent="0.25">
      <c r="K352" s="177" t="s">
        <v>842</v>
      </c>
      <c r="L352" s="179">
        <f>SUM(L347:L351)</f>
        <v>-9160</v>
      </c>
      <c r="M352" s="177" t="s">
        <v>161</v>
      </c>
      <c r="N352" s="179">
        <v>32636</v>
      </c>
      <c r="O352" s="179">
        <v>4143</v>
      </c>
      <c r="P352" s="183">
        <f t="shared" si="18"/>
        <v>0.12694570413040815</v>
      </c>
      <c r="AC352" s="177" t="s">
        <v>244</v>
      </c>
      <c r="AD352" s="177"/>
      <c r="AE352" s="177"/>
      <c r="AF352" s="177">
        <v>3</v>
      </c>
      <c r="AG352" s="177"/>
      <c r="AH352" s="177">
        <v>1</v>
      </c>
      <c r="AI352" s="177"/>
      <c r="AJ352" s="177"/>
      <c r="AK352" s="177">
        <v>4</v>
      </c>
    </row>
    <row r="353" spans="5:37" x14ac:dyDescent="0.25">
      <c r="M353" s="177" t="s">
        <v>188</v>
      </c>
      <c r="N353" s="179">
        <v>16354</v>
      </c>
      <c r="O353" s="179">
        <v>3839</v>
      </c>
      <c r="P353" s="183">
        <f t="shared" si="18"/>
        <v>0.23474379356732297</v>
      </c>
      <c r="AC353" s="177" t="s">
        <v>246</v>
      </c>
      <c r="AD353" s="177"/>
      <c r="AE353" s="177"/>
      <c r="AF353" s="177">
        <v>6</v>
      </c>
      <c r="AG353" s="177"/>
      <c r="AH353" s="177">
        <v>1</v>
      </c>
      <c r="AI353" s="177">
        <v>1</v>
      </c>
      <c r="AJ353" s="177">
        <v>1</v>
      </c>
      <c r="AK353" s="177">
        <v>9</v>
      </c>
    </row>
    <row r="354" spans="5:37" x14ac:dyDescent="0.25">
      <c r="M354" s="177" t="s">
        <v>211</v>
      </c>
      <c r="N354" s="179">
        <v>31914</v>
      </c>
      <c r="O354" s="179">
        <v>6022</v>
      </c>
      <c r="P354" s="183">
        <f t="shared" si="18"/>
        <v>0.18869461678260324</v>
      </c>
      <c r="AC354" s="177" t="s">
        <v>169</v>
      </c>
      <c r="AD354" s="177">
        <v>1</v>
      </c>
      <c r="AE354" s="177"/>
      <c r="AF354" s="177">
        <v>12</v>
      </c>
      <c r="AG354" s="177"/>
      <c r="AH354" s="177">
        <v>2</v>
      </c>
      <c r="AI354" s="177"/>
      <c r="AJ354" s="177">
        <v>1</v>
      </c>
      <c r="AK354" s="177">
        <v>16</v>
      </c>
    </row>
    <row r="355" spans="5:37" x14ac:dyDescent="0.25">
      <c r="M355" s="177" t="s">
        <v>842</v>
      </c>
      <c r="N355" s="179">
        <f>SUM(N350:N354)</f>
        <v>177797</v>
      </c>
      <c r="O355" s="179">
        <v>30325</v>
      </c>
      <c r="P355" s="183">
        <f t="shared" si="18"/>
        <v>0.1705596832342503</v>
      </c>
      <c r="AC355" s="177" t="s">
        <v>201</v>
      </c>
      <c r="AD355" s="177"/>
      <c r="AE355" s="177"/>
      <c r="AF355" s="177">
        <v>3</v>
      </c>
      <c r="AG355" s="177"/>
      <c r="AH355" s="177">
        <v>1</v>
      </c>
      <c r="AI355" s="177"/>
      <c r="AJ355" s="177">
        <v>1</v>
      </c>
      <c r="AK355" s="177">
        <v>5</v>
      </c>
    </row>
    <row r="356" spans="5:37" x14ac:dyDescent="0.25">
      <c r="M356" s="184"/>
      <c r="N356" s="185"/>
      <c r="O356" s="185"/>
      <c r="P356" s="186"/>
      <c r="AC356" s="177" t="s">
        <v>80</v>
      </c>
      <c r="AD356" s="177">
        <v>5</v>
      </c>
      <c r="AE356" s="177">
        <v>2</v>
      </c>
      <c r="AF356" s="177">
        <v>21</v>
      </c>
      <c r="AG356" s="177">
        <v>2</v>
      </c>
      <c r="AH356" s="177">
        <v>3</v>
      </c>
      <c r="AI356" s="177">
        <v>7</v>
      </c>
      <c r="AJ356" s="177">
        <v>1</v>
      </c>
      <c r="AK356" s="177">
        <v>41</v>
      </c>
    </row>
    <row r="357" spans="5:37" x14ac:dyDescent="0.25">
      <c r="N357" s="181" t="s">
        <v>850</v>
      </c>
      <c r="O357" s="149"/>
      <c r="AC357" s="177" t="s">
        <v>249</v>
      </c>
      <c r="AD357" s="177"/>
      <c r="AE357" s="177"/>
      <c r="AF357" s="177">
        <v>4</v>
      </c>
      <c r="AG357" s="177"/>
      <c r="AH357" s="177">
        <v>2</v>
      </c>
      <c r="AI357" s="177"/>
      <c r="AJ357" s="177"/>
      <c r="AK357" s="177">
        <v>6</v>
      </c>
    </row>
    <row r="358" spans="5:37" x14ac:dyDescent="0.25">
      <c r="M358" s="182" t="s">
        <v>851</v>
      </c>
      <c r="N358" s="182" t="s">
        <v>847</v>
      </c>
      <c r="O358" s="182" t="s">
        <v>848</v>
      </c>
      <c r="P358" s="182" t="s">
        <v>849</v>
      </c>
      <c r="AC358" s="177" t="s">
        <v>251</v>
      </c>
      <c r="AD358" s="177">
        <v>4</v>
      </c>
      <c r="AE358" s="177">
        <v>5</v>
      </c>
      <c r="AF358" s="177">
        <v>14</v>
      </c>
      <c r="AG358" s="177"/>
      <c r="AH358" s="177">
        <v>4</v>
      </c>
      <c r="AI358" s="177">
        <v>1</v>
      </c>
      <c r="AJ358" s="177"/>
      <c r="AK358" s="177">
        <v>28</v>
      </c>
    </row>
    <row r="359" spans="5:37" x14ac:dyDescent="0.25">
      <c r="M359" s="187" t="s">
        <v>743</v>
      </c>
      <c r="N359" s="179">
        <v>12528</v>
      </c>
      <c r="O359" s="179">
        <v>1270</v>
      </c>
      <c r="P359" s="183">
        <f>O359/N359</f>
        <v>0.10137292464878672</v>
      </c>
      <c r="AC359" s="177" t="s">
        <v>33</v>
      </c>
      <c r="AD359" s="177">
        <v>1</v>
      </c>
      <c r="AE359" s="177"/>
      <c r="AF359" s="177">
        <v>11</v>
      </c>
      <c r="AG359" s="177"/>
      <c r="AH359" s="177">
        <v>2</v>
      </c>
      <c r="AI359" s="177">
        <v>3</v>
      </c>
      <c r="AJ359" s="177">
        <v>1</v>
      </c>
      <c r="AK359" s="177">
        <v>18</v>
      </c>
    </row>
    <row r="360" spans="5:37" x14ac:dyDescent="0.25">
      <c r="M360" s="187" t="s">
        <v>47</v>
      </c>
      <c r="N360" s="179">
        <v>10708</v>
      </c>
      <c r="O360" s="179">
        <v>1165</v>
      </c>
      <c r="P360" s="183">
        <f t="shared" ref="P360:P365" si="19">O360/N360</f>
        <v>0.10879716100112066</v>
      </c>
      <c r="AC360" s="177" t="s">
        <v>205</v>
      </c>
      <c r="AD360" s="177"/>
      <c r="AE360" s="177"/>
      <c r="AF360" s="177">
        <v>3</v>
      </c>
      <c r="AG360" s="177"/>
      <c r="AH360" s="177"/>
      <c r="AI360" s="177"/>
      <c r="AJ360" s="177">
        <v>2</v>
      </c>
      <c r="AK360" s="177">
        <v>5</v>
      </c>
    </row>
    <row r="361" spans="5:37" x14ac:dyDescent="0.25">
      <c r="M361" s="187" t="s">
        <v>766</v>
      </c>
      <c r="N361" s="179">
        <v>109507</v>
      </c>
      <c r="O361" s="179">
        <v>14751</v>
      </c>
      <c r="P361" s="183">
        <f t="shared" si="19"/>
        <v>0.13470371757056626</v>
      </c>
      <c r="AC361" s="177" t="s">
        <v>176</v>
      </c>
      <c r="AD361" s="177">
        <v>8</v>
      </c>
      <c r="AE361" s="177">
        <v>2</v>
      </c>
      <c r="AF361" s="177">
        <v>24</v>
      </c>
      <c r="AG361" s="177"/>
      <c r="AH361" s="177">
        <v>9</v>
      </c>
      <c r="AI361" s="177">
        <v>7</v>
      </c>
      <c r="AJ361" s="177">
        <v>3</v>
      </c>
      <c r="AK361" s="177">
        <v>53</v>
      </c>
    </row>
    <row r="362" spans="5:37" x14ac:dyDescent="0.25">
      <c r="M362" s="187" t="s">
        <v>760</v>
      </c>
      <c r="N362" s="179">
        <v>15649</v>
      </c>
      <c r="O362" s="179">
        <v>3749</v>
      </c>
      <c r="P362" s="183">
        <f t="shared" si="19"/>
        <v>0.23956802351587961</v>
      </c>
      <c r="AC362" s="177" t="s">
        <v>530</v>
      </c>
      <c r="AD362" s="177"/>
      <c r="AE362" s="177"/>
      <c r="AF362" s="177">
        <v>2</v>
      </c>
      <c r="AG362" s="177"/>
      <c r="AH362" s="177">
        <v>1</v>
      </c>
      <c r="AI362" s="177"/>
      <c r="AJ362" s="177"/>
      <c r="AK362" s="177">
        <v>3</v>
      </c>
    </row>
    <row r="363" spans="5:37" x14ac:dyDescent="0.25">
      <c r="M363" s="187" t="s">
        <v>852</v>
      </c>
      <c r="N363" s="179">
        <v>5002</v>
      </c>
      <c r="O363" s="179">
        <v>1064</v>
      </c>
      <c r="P363" s="183">
        <f t="shared" si="19"/>
        <v>0.21271491403438625</v>
      </c>
      <c r="AC363" s="177" t="s">
        <v>93</v>
      </c>
      <c r="AD363" s="177">
        <v>4</v>
      </c>
      <c r="AE363" s="177">
        <v>7</v>
      </c>
      <c r="AF363" s="177">
        <v>93</v>
      </c>
      <c r="AG363" s="177">
        <v>1</v>
      </c>
      <c r="AH363" s="177">
        <v>25</v>
      </c>
      <c r="AI363" s="177">
        <v>8</v>
      </c>
      <c r="AJ363" s="177">
        <v>9</v>
      </c>
      <c r="AK363" s="177">
        <v>147</v>
      </c>
    </row>
    <row r="364" spans="5:37" x14ac:dyDescent="0.25">
      <c r="M364" s="187" t="s">
        <v>744</v>
      </c>
      <c r="N364" s="179">
        <v>5977</v>
      </c>
      <c r="O364" s="179">
        <v>1643</v>
      </c>
      <c r="P364" s="183">
        <f t="shared" si="19"/>
        <v>0.27488706709051364</v>
      </c>
      <c r="AC364" s="177" t="s">
        <v>185</v>
      </c>
      <c r="AD364" s="177"/>
      <c r="AE364" s="177"/>
      <c r="AF364" s="177">
        <v>14</v>
      </c>
      <c r="AG364" s="177"/>
      <c r="AH364" s="177">
        <v>2</v>
      </c>
      <c r="AI364" s="177">
        <v>2</v>
      </c>
      <c r="AJ364" s="177">
        <v>1</v>
      </c>
      <c r="AK364" s="177">
        <v>19</v>
      </c>
    </row>
    <row r="365" spans="5:37" x14ac:dyDescent="0.25">
      <c r="M365" s="188" t="s">
        <v>842</v>
      </c>
      <c r="N365" s="179">
        <f>SUM(N359:N364)</f>
        <v>159371</v>
      </c>
      <c r="O365" s="189">
        <v>23642</v>
      </c>
      <c r="P365" s="183">
        <f t="shared" si="19"/>
        <v>0.14834568397010747</v>
      </c>
      <c r="AC365" s="190" t="s">
        <v>842</v>
      </c>
      <c r="AD365" s="190">
        <v>31</v>
      </c>
      <c r="AE365" s="190">
        <v>41</v>
      </c>
      <c r="AF365" s="190">
        <v>375</v>
      </c>
      <c r="AG365" s="190">
        <v>5</v>
      </c>
      <c r="AH365" s="190">
        <v>91</v>
      </c>
      <c r="AI365" s="190">
        <v>44</v>
      </c>
      <c r="AJ365" s="190">
        <v>44</v>
      </c>
      <c r="AK365" s="190">
        <v>631</v>
      </c>
    </row>
    <row r="368" spans="5:37" ht="21" x14ac:dyDescent="0.35">
      <c r="E368" s="191" t="s">
        <v>263</v>
      </c>
      <c r="F368" s="191" t="s">
        <v>853</v>
      </c>
    </row>
    <row r="369" spans="1:9" x14ac:dyDescent="0.25">
      <c r="E369" s="177">
        <v>2016</v>
      </c>
      <c r="F369" s="179">
        <v>6556</v>
      </c>
    </row>
    <row r="370" spans="1:9" x14ac:dyDescent="0.25">
      <c r="E370" s="177">
        <v>2017</v>
      </c>
      <c r="F370" s="179">
        <v>15479</v>
      </c>
    </row>
    <row r="371" spans="1:9" x14ac:dyDescent="0.25">
      <c r="E371" s="177">
        <v>2018</v>
      </c>
      <c r="F371" s="179">
        <v>22069</v>
      </c>
    </row>
    <row r="372" spans="1:9" x14ac:dyDescent="0.25">
      <c r="E372" s="177">
        <v>2019</v>
      </c>
      <c r="F372" s="179">
        <v>32790</v>
      </c>
    </row>
    <row r="373" spans="1:9" x14ac:dyDescent="0.25">
      <c r="E373" s="177">
        <v>2020</v>
      </c>
      <c r="F373" s="179">
        <v>31211</v>
      </c>
    </row>
    <row r="374" spans="1:9" ht="31.5" customHeight="1" x14ac:dyDescent="0.5">
      <c r="A374" s="209" t="s">
        <v>854</v>
      </c>
      <c r="B374" s="209"/>
      <c r="C374" s="209"/>
      <c r="D374" s="209"/>
    </row>
    <row r="375" spans="1:9" x14ac:dyDescent="0.25">
      <c r="B375" s="181">
        <v>43800</v>
      </c>
    </row>
    <row r="377" spans="1:9" x14ac:dyDescent="0.25">
      <c r="B377" s="202" t="s">
        <v>6</v>
      </c>
      <c r="C377" s="202"/>
      <c r="D377" s="192" t="s">
        <v>855</v>
      </c>
      <c r="F377" s="202" t="s">
        <v>8</v>
      </c>
      <c r="G377" s="202"/>
      <c r="H377" s="202"/>
      <c r="I377" s="192" t="s">
        <v>855</v>
      </c>
    </row>
    <row r="378" spans="1:9" x14ac:dyDescent="0.25">
      <c r="B378" s="202" t="s">
        <v>12</v>
      </c>
      <c r="C378" s="202"/>
      <c r="D378" s="193">
        <v>47150</v>
      </c>
      <c r="F378" s="202" t="s">
        <v>14</v>
      </c>
      <c r="G378" s="202"/>
      <c r="H378" s="202"/>
      <c r="I378" s="193">
        <v>30580</v>
      </c>
    </row>
    <row r="379" spans="1:9" x14ac:dyDescent="0.25">
      <c r="B379" s="202" t="s">
        <v>23</v>
      </c>
      <c r="C379" s="202"/>
      <c r="D379" s="193">
        <v>16905</v>
      </c>
      <c r="F379" s="202" t="s">
        <v>15</v>
      </c>
      <c r="G379" s="202"/>
      <c r="H379" s="202"/>
      <c r="I379" s="193">
        <v>33475</v>
      </c>
    </row>
    <row r="380" spans="1:9" x14ac:dyDescent="0.25">
      <c r="B380" s="203" t="s">
        <v>799</v>
      </c>
      <c r="C380" s="203"/>
      <c r="D380" s="193">
        <v>64055</v>
      </c>
      <c r="F380" s="203" t="s">
        <v>799</v>
      </c>
      <c r="G380" s="203"/>
      <c r="H380" s="203"/>
      <c r="I380" s="193">
        <v>64055</v>
      </c>
    </row>
    <row r="384" spans="1:9" x14ac:dyDescent="0.25">
      <c r="B384" s="202" t="s">
        <v>0</v>
      </c>
      <c r="C384" s="202"/>
      <c r="D384" s="192" t="s">
        <v>855</v>
      </c>
    </row>
    <row r="385" spans="2:4" x14ac:dyDescent="0.25">
      <c r="B385" s="202" t="s">
        <v>212</v>
      </c>
      <c r="C385" s="202"/>
      <c r="D385" s="193">
        <v>1819</v>
      </c>
    </row>
    <row r="386" spans="2:4" x14ac:dyDescent="0.25">
      <c r="B386" s="202" t="s">
        <v>304</v>
      </c>
      <c r="C386" s="202"/>
      <c r="D386" s="193">
        <v>1298</v>
      </c>
    </row>
    <row r="387" spans="2:4" x14ac:dyDescent="0.25">
      <c r="B387" s="202" t="s">
        <v>232</v>
      </c>
      <c r="C387" s="202"/>
      <c r="D387" s="193">
        <v>2345</v>
      </c>
    </row>
    <row r="388" spans="2:4" x14ac:dyDescent="0.25">
      <c r="B388" s="202" t="s">
        <v>451</v>
      </c>
      <c r="C388" s="202"/>
      <c r="D388" s="193">
        <v>886</v>
      </c>
    </row>
    <row r="389" spans="2:4" x14ac:dyDescent="0.25">
      <c r="B389" s="202" t="s">
        <v>38</v>
      </c>
      <c r="C389" s="202"/>
      <c r="D389" s="193">
        <v>7548</v>
      </c>
    </row>
    <row r="390" spans="2:4" x14ac:dyDescent="0.25">
      <c r="B390" s="202" t="s">
        <v>189</v>
      </c>
      <c r="C390" s="202"/>
      <c r="D390" s="193">
        <v>3546</v>
      </c>
    </row>
    <row r="391" spans="2:4" x14ac:dyDescent="0.25">
      <c r="B391" s="202" t="s">
        <v>316</v>
      </c>
      <c r="C391" s="202"/>
      <c r="D391" s="193">
        <v>556</v>
      </c>
    </row>
    <row r="392" spans="2:4" x14ac:dyDescent="0.25">
      <c r="B392" s="202" t="s">
        <v>237</v>
      </c>
      <c r="C392" s="202"/>
      <c r="D392" s="193">
        <v>915</v>
      </c>
    </row>
    <row r="393" spans="2:4" x14ac:dyDescent="0.25">
      <c r="B393" s="202" t="s">
        <v>193</v>
      </c>
      <c r="C393" s="202"/>
      <c r="D393" s="193">
        <v>1144</v>
      </c>
    </row>
    <row r="394" spans="2:4" x14ac:dyDescent="0.25">
      <c r="B394" s="202" t="s">
        <v>327</v>
      </c>
      <c r="C394" s="202"/>
      <c r="D394" s="193">
        <v>250</v>
      </c>
    </row>
    <row r="395" spans="2:4" x14ac:dyDescent="0.25">
      <c r="B395" s="202" t="s">
        <v>544</v>
      </c>
      <c r="C395" s="202"/>
      <c r="D395" s="193">
        <v>1511</v>
      </c>
    </row>
    <row r="396" spans="2:4" x14ac:dyDescent="0.25">
      <c r="B396" s="202" t="s">
        <v>240</v>
      </c>
      <c r="C396" s="202"/>
      <c r="D396" s="193">
        <v>1092</v>
      </c>
    </row>
    <row r="397" spans="2:4" x14ac:dyDescent="0.25">
      <c r="B397" s="202" t="s">
        <v>16</v>
      </c>
      <c r="C397" s="202"/>
      <c r="D397" s="193">
        <v>457</v>
      </c>
    </row>
    <row r="398" spans="2:4" x14ac:dyDescent="0.25">
      <c r="B398" s="202" t="s">
        <v>25</v>
      </c>
      <c r="C398" s="202"/>
      <c r="D398" s="193">
        <v>528</v>
      </c>
    </row>
    <row r="399" spans="2:4" x14ac:dyDescent="0.25">
      <c r="B399" s="202" t="s">
        <v>163</v>
      </c>
      <c r="C399" s="202"/>
      <c r="D399" s="193">
        <v>2317</v>
      </c>
    </row>
    <row r="400" spans="2:4" x14ac:dyDescent="0.25">
      <c r="B400" s="202" t="s">
        <v>196</v>
      </c>
      <c r="C400" s="202"/>
      <c r="D400" s="193">
        <v>1669</v>
      </c>
    </row>
    <row r="401" spans="2:4" x14ac:dyDescent="0.25">
      <c r="B401" s="202" t="s">
        <v>557</v>
      </c>
      <c r="C401" s="202"/>
      <c r="D401" s="193">
        <v>531</v>
      </c>
    </row>
    <row r="402" spans="2:4" x14ac:dyDescent="0.25">
      <c r="B402" s="202" t="s">
        <v>166</v>
      </c>
      <c r="C402" s="202"/>
      <c r="D402" s="193">
        <v>353</v>
      </c>
    </row>
    <row r="403" spans="2:4" x14ac:dyDescent="0.25">
      <c r="B403" s="202" t="s">
        <v>70</v>
      </c>
      <c r="C403" s="202"/>
      <c r="D403" s="193">
        <v>855</v>
      </c>
    </row>
    <row r="404" spans="2:4" x14ac:dyDescent="0.25">
      <c r="B404" s="202" t="s">
        <v>244</v>
      </c>
      <c r="C404" s="202"/>
      <c r="D404" s="193">
        <v>447</v>
      </c>
    </row>
    <row r="405" spans="2:4" x14ac:dyDescent="0.25">
      <c r="B405" s="202" t="s">
        <v>246</v>
      </c>
      <c r="C405" s="202"/>
      <c r="D405" s="193">
        <v>1012</v>
      </c>
    </row>
    <row r="406" spans="2:4" x14ac:dyDescent="0.25">
      <c r="B406" s="202" t="s">
        <v>169</v>
      </c>
      <c r="C406" s="202"/>
      <c r="D406" s="193">
        <v>1069</v>
      </c>
    </row>
    <row r="407" spans="2:4" x14ac:dyDescent="0.25">
      <c r="B407" s="202" t="s">
        <v>201</v>
      </c>
      <c r="C407" s="202"/>
      <c r="D407" s="193">
        <v>898</v>
      </c>
    </row>
    <row r="408" spans="2:4" x14ac:dyDescent="0.25">
      <c r="B408" s="202" t="s">
        <v>80</v>
      </c>
      <c r="C408" s="202"/>
      <c r="D408" s="193">
        <v>2266</v>
      </c>
    </row>
    <row r="409" spans="2:4" x14ac:dyDescent="0.25">
      <c r="B409" s="202" t="s">
        <v>249</v>
      </c>
      <c r="C409" s="202"/>
      <c r="D409" s="193">
        <v>951</v>
      </c>
    </row>
    <row r="410" spans="2:4" x14ac:dyDescent="0.25">
      <c r="B410" s="202" t="s">
        <v>251</v>
      </c>
      <c r="C410" s="202"/>
      <c r="D410" s="193">
        <v>4203</v>
      </c>
    </row>
    <row r="411" spans="2:4" x14ac:dyDescent="0.25">
      <c r="B411" s="202" t="s">
        <v>33</v>
      </c>
      <c r="C411" s="202"/>
      <c r="D411" s="193">
        <v>1236</v>
      </c>
    </row>
    <row r="412" spans="2:4" x14ac:dyDescent="0.25">
      <c r="B412" s="202" t="s">
        <v>205</v>
      </c>
      <c r="C412" s="202"/>
      <c r="D412" s="193">
        <v>394</v>
      </c>
    </row>
    <row r="413" spans="2:4" x14ac:dyDescent="0.25">
      <c r="B413" s="202" t="s">
        <v>176</v>
      </c>
      <c r="C413" s="202"/>
      <c r="D413" s="193">
        <v>4041</v>
      </c>
    </row>
    <row r="414" spans="2:4" x14ac:dyDescent="0.25">
      <c r="B414" s="202" t="s">
        <v>530</v>
      </c>
      <c r="C414" s="202"/>
      <c r="D414" s="193">
        <v>422</v>
      </c>
    </row>
    <row r="415" spans="2:4" x14ac:dyDescent="0.25">
      <c r="B415" s="202" t="s">
        <v>93</v>
      </c>
      <c r="C415" s="202"/>
      <c r="D415" s="193">
        <v>16211</v>
      </c>
    </row>
    <row r="416" spans="2:4" x14ac:dyDescent="0.25">
      <c r="B416" s="202" t="s">
        <v>185</v>
      </c>
      <c r="C416" s="202"/>
      <c r="D416" s="193">
        <v>1285</v>
      </c>
    </row>
    <row r="417" spans="2:4" x14ac:dyDescent="0.25">
      <c r="B417" s="203" t="s">
        <v>799</v>
      </c>
      <c r="C417" s="203"/>
      <c r="D417" s="193">
        <v>64055</v>
      </c>
    </row>
    <row r="422" spans="2:4" ht="33.75" x14ac:dyDescent="0.5">
      <c r="B422" s="194" t="s">
        <v>856</v>
      </c>
    </row>
    <row r="426" spans="2:4" ht="18" x14ac:dyDescent="0.25">
      <c r="B426" s="201" t="s">
        <v>857</v>
      </c>
      <c r="C426" s="201"/>
      <c r="D426" s="195" t="s">
        <v>858</v>
      </c>
    </row>
    <row r="427" spans="2:4" ht="18" x14ac:dyDescent="0.25">
      <c r="B427" s="201" t="s">
        <v>859</v>
      </c>
      <c r="C427" s="201"/>
      <c r="D427" s="196">
        <v>9.0833773593967417E-3</v>
      </c>
    </row>
    <row r="428" spans="2:4" ht="18" x14ac:dyDescent="0.25">
      <c r="B428" s="201" t="s">
        <v>860</v>
      </c>
      <c r="C428" s="201"/>
      <c r="D428" s="196">
        <v>7.246289803563696E-3</v>
      </c>
    </row>
    <row r="429" spans="2:4" ht="18" x14ac:dyDescent="0.25">
      <c r="B429" s="201" t="s">
        <v>861</v>
      </c>
      <c r="C429" s="201"/>
      <c r="D429" s="196">
        <v>9.8758465011286496E-3</v>
      </c>
    </row>
    <row r="430" spans="2:4" ht="18" x14ac:dyDescent="0.25">
      <c r="B430" s="201" t="s">
        <v>862</v>
      </c>
      <c r="C430" s="201"/>
      <c r="D430" s="196">
        <v>1.5483166034292282E-2</v>
      </c>
    </row>
    <row r="431" spans="2:4" ht="18" x14ac:dyDescent="0.25">
      <c r="B431" s="201" t="s">
        <v>863</v>
      </c>
      <c r="C431" s="201"/>
      <c r="D431" s="196">
        <v>6.1908649920753046E-2</v>
      </c>
    </row>
    <row r="432" spans="2:4" ht="18" x14ac:dyDescent="0.25">
      <c r="B432" s="201" t="s">
        <v>864</v>
      </c>
      <c r="C432" s="201"/>
      <c r="D432" s="196">
        <v>2.2675423850919731E-2</v>
      </c>
    </row>
    <row r="433" spans="2:4" ht="18" x14ac:dyDescent="0.25">
      <c r="B433" s="201" t="s">
        <v>865</v>
      </c>
      <c r="C433" s="201"/>
      <c r="D433" s="196">
        <v>2.1672830315546615E-3</v>
      </c>
    </row>
    <row r="434" spans="2:4" ht="18" x14ac:dyDescent="0.25">
      <c r="B434" s="201" t="s">
        <v>866</v>
      </c>
      <c r="C434" s="201"/>
      <c r="D434" s="196">
        <v>1.492483550261753E-2</v>
      </c>
    </row>
    <row r="435" spans="2:4" ht="18" x14ac:dyDescent="0.25">
      <c r="B435" s="201" t="s">
        <v>867</v>
      </c>
      <c r="C435" s="201"/>
      <c r="D435" s="196">
        <v>1.0320109504826839E-2</v>
      </c>
    </row>
    <row r="436" spans="2:4" ht="18" x14ac:dyDescent="0.25">
      <c r="B436" s="201" t="s">
        <v>868</v>
      </c>
      <c r="C436" s="201"/>
      <c r="D436" s="196">
        <v>4.5050669996637982E-2</v>
      </c>
    </row>
    <row r="437" spans="2:4" ht="18" x14ac:dyDescent="0.25">
      <c r="B437" s="201" t="s">
        <v>869</v>
      </c>
      <c r="C437" s="201"/>
      <c r="D437" s="196">
        <v>2.899116276835885E-2</v>
      </c>
    </row>
    <row r="438" spans="2:4" ht="18" x14ac:dyDescent="0.25">
      <c r="B438" s="201" t="s">
        <v>870</v>
      </c>
      <c r="C438" s="201"/>
      <c r="D438" s="196">
        <v>1.5134959896258564E-2</v>
      </c>
    </row>
    <row r="439" spans="2:4" ht="18" x14ac:dyDescent="0.25">
      <c r="B439" s="201" t="s">
        <v>871</v>
      </c>
      <c r="C439" s="201"/>
      <c r="D439" s="196">
        <v>0.14801162288074537</v>
      </c>
    </row>
    <row r="440" spans="2:4" ht="18" x14ac:dyDescent="0.25">
      <c r="B440" s="201" t="s">
        <v>872</v>
      </c>
      <c r="C440" s="201"/>
      <c r="D440" s="196">
        <v>5.8072378848278171E-2</v>
      </c>
    </row>
    <row r="441" spans="2:4" ht="18" x14ac:dyDescent="0.25">
      <c r="B441" s="201" t="s">
        <v>873</v>
      </c>
      <c r="C441" s="201"/>
      <c r="D441" s="196">
        <v>5.6253301954757116E-3</v>
      </c>
    </row>
    <row r="442" spans="2:4" ht="18" x14ac:dyDescent="0.25">
      <c r="B442" s="201" t="s">
        <v>874</v>
      </c>
      <c r="C442" s="201"/>
      <c r="D442" s="196">
        <v>5.5893088708515318E-3</v>
      </c>
    </row>
    <row r="443" spans="2:4" ht="18" x14ac:dyDescent="0.25">
      <c r="B443" s="201" t="s">
        <v>875</v>
      </c>
      <c r="C443" s="201"/>
      <c r="D443" s="196">
        <v>5.5833053167474893E-4</v>
      </c>
    </row>
    <row r="444" spans="2:4" ht="18" x14ac:dyDescent="0.25">
      <c r="B444" s="201" t="s">
        <v>876</v>
      </c>
      <c r="C444" s="201"/>
      <c r="D444" s="196">
        <v>4.0175784064165956E-2</v>
      </c>
    </row>
    <row r="445" spans="2:4" ht="18" x14ac:dyDescent="0.25">
      <c r="B445" s="201" t="s">
        <v>877</v>
      </c>
      <c r="C445" s="201"/>
      <c r="D445" s="196">
        <v>2.2573363431151218E-3</v>
      </c>
    </row>
    <row r="446" spans="2:4" ht="18" x14ac:dyDescent="0.25">
      <c r="B446" s="201" t="s">
        <v>878</v>
      </c>
      <c r="C446" s="201"/>
      <c r="D446" s="196">
        <v>4.8082464819172929E-2</v>
      </c>
    </row>
    <row r="447" spans="2:4" ht="18" x14ac:dyDescent="0.25">
      <c r="B447" s="201" t="s">
        <v>879</v>
      </c>
      <c r="C447" s="201"/>
      <c r="D447" s="196">
        <v>3.1818836751356549E-4</v>
      </c>
    </row>
    <row r="448" spans="2:4" ht="18" x14ac:dyDescent="0.25">
      <c r="B448" s="201" t="s">
        <v>880</v>
      </c>
      <c r="C448" s="201"/>
      <c r="D448" s="196">
        <v>2.0952403823063172E-3</v>
      </c>
    </row>
    <row r="449" spans="1:4" ht="18" x14ac:dyDescent="0.25">
      <c r="B449" s="201" t="s">
        <v>881</v>
      </c>
      <c r="C449" s="201"/>
      <c r="D449" s="196">
        <v>0.44635224052639161</v>
      </c>
    </row>
    <row r="450" spans="1:4" ht="18" x14ac:dyDescent="0.25">
      <c r="B450" s="200" t="s">
        <v>799</v>
      </c>
      <c r="C450" s="200"/>
      <c r="D450" s="196">
        <v>0.99999999999999956</v>
      </c>
    </row>
    <row r="453" spans="1:4" x14ac:dyDescent="0.25">
      <c r="B453" t="s">
        <v>882</v>
      </c>
    </row>
    <row r="455" spans="1:4" x14ac:dyDescent="0.25">
      <c r="A455" s="197" t="s">
        <v>795</v>
      </c>
      <c r="B455" s="197" t="s">
        <v>761</v>
      </c>
    </row>
    <row r="456" spans="1:4" x14ac:dyDescent="0.25">
      <c r="A456" s="177">
        <v>2016</v>
      </c>
      <c r="B456" s="177">
        <v>15</v>
      </c>
    </row>
    <row r="457" spans="1:4" x14ac:dyDescent="0.25">
      <c r="A457" s="177">
        <v>2017</v>
      </c>
      <c r="B457" s="177">
        <v>660</v>
      </c>
    </row>
    <row r="458" spans="1:4" x14ac:dyDescent="0.25">
      <c r="A458" s="177">
        <v>2018</v>
      </c>
      <c r="B458" s="177">
        <v>988</v>
      </c>
    </row>
    <row r="459" spans="1:4" x14ac:dyDescent="0.25">
      <c r="A459" s="177">
        <v>2019</v>
      </c>
      <c r="B459" s="179">
        <v>1144</v>
      </c>
    </row>
    <row r="460" spans="1:4" x14ac:dyDescent="0.25">
      <c r="A460" s="177">
        <v>2020</v>
      </c>
      <c r="B460" s="177">
        <v>476</v>
      </c>
    </row>
    <row r="461" spans="1:4" x14ac:dyDescent="0.25">
      <c r="A461" s="177">
        <v>2021</v>
      </c>
      <c r="B461" s="177">
        <v>386</v>
      </c>
    </row>
    <row r="462" spans="1:4" x14ac:dyDescent="0.25">
      <c r="A462" s="190" t="s">
        <v>883</v>
      </c>
      <c r="B462" s="198">
        <f>B456+B457+B458+B459+B460+B461</f>
        <v>3669</v>
      </c>
    </row>
    <row r="471" spans="1:3" x14ac:dyDescent="0.25">
      <c r="A471" s="199" t="s">
        <v>795</v>
      </c>
      <c r="B471" s="199" t="s">
        <v>884</v>
      </c>
      <c r="C471" s="199" t="s">
        <v>885</v>
      </c>
    </row>
    <row r="472" spans="1:3" x14ac:dyDescent="0.25">
      <c r="A472" s="177">
        <v>2016</v>
      </c>
      <c r="B472" s="177"/>
      <c r="C472" s="179">
        <v>51000</v>
      </c>
    </row>
    <row r="473" spans="1:3" x14ac:dyDescent="0.25">
      <c r="A473" s="177">
        <v>2017</v>
      </c>
      <c r="B473" s="179">
        <v>327703</v>
      </c>
      <c r="C473" s="179">
        <v>10158</v>
      </c>
    </row>
    <row r="474" spans="1:3" x14ac:dyDescent="0.25">
      <c r="A474" s="177">
        <v>2018</v>
      </c>
      <c r="B474" s="179">
        <v>1210343</v>
      </c>
      <c r="C474" s="179">
        <v>17938</v>
      </c>
    </row>
    <row r="475" spans="1:3" x14ac:dyDescent="0.25">
      <c r="A475" s="177">
        <v>2019</v>
      </c>
      <c r="B475" s="179">
        <v>1708667</v>
      </c>
      <c r="C475" s="179">
        <v>31055</v>
      </c>
    </row>
    <row r="476" spans="1:3" x14ac:dyDescent="0.25">
      <c r="A476" s="177">
        <v>2020</v>
      </c>
      <c r="B476" s="179">
        <v>566590</v>
      </c>
      <c r="C476" s="179">
        <v>12775</v>
      </c>
    </row>
    <row r="477" spans="1:3" x14ac:dyDescent="0.25">
      <c r="A477" s="177">
        <v>2021</v>
      </c>
      <c r="B477" s="177"/>
      <c r="C477" s="177"/>
    </row>
    <row r="478" spans="1:3" x14ac:dyDescent="0.25">
      <c r="A478" s="177" t="s">
        <v>883</v>
      </c>
      <c r="B478" s="179">
        <f>B473+B474+B475+B476+B477</f>
        <v>3813303</v>
      </c>
      <c r="C478" s="179">
        <f>C472+C473+C474+C475+C476</f>
        <v>122926</v>
      </c>
    </row>
  </sheetData>
  <mergeCells count="104">
    <mergeCell ref="M1:N1"/>
    <mergeCell ref="B2:E2"/>
    <mergeCell ref="B75:C75"/>
    <mergeCell ref="G4:G5"/>
    <mergeCell ref="G6:G7"/>
    <mergeCell ref="L6:L7"/>
    <mergeCell ref="B60:E60"/>
    <mergeCell ref="P64:Q64"/>
    <mergeCell ref="P88:Q88"/>
    <mergeCell ref="B91:E91"/>
    <mergeCell ref="B112:C112"/>
    <mergeCell ref="P113:Q113"/>
    <mergeCell ref="G8:G9"/>
    <mergeCell ref="L8:L9"/>
    <mergeCell ref="G10:G11"/>
    <mergeCell ref="G12:G13"/>
    <mergeCell ref="L12:L13"/>
    <mergeCell ref="G14:G15"/>
    <mergeCell ref="L14:L15"/>
    <mergeCell ref="O148:P148"/>
    <mergeCell ref="O149:P149"/>
    <mergeCell ref="O150:P150"/>
    <mergeCell ref="O151:P151"/>
    <mergeCell ref="N209:P209"/>
    <mergeCell ref="AC293:AK293"/>
    <mergeCell ref="B128:C128"/>
    <mergeCell ref="B132:C132"/>
    <mergeCell ref="F145:H145"/>
    <mergeCell ref="O145:P145"/>
    <mergeCell ref="O146:P146"/>
    <mergeCell ref="O147:P147"/>
    <mergeCell ref="B377:C377"/>
    <mergeCell ref="F377:H377"/>
    <mergeCell ref="B378:C378"/>
    <mergeCell ref="F378:H378"/>
    <mergeCell ref="B379:C379"/>
    <mergeCell ref="F379:H379"/>
    <mergeCell ref="AC294:AK294"/>
    <mergeCell ref="B303:F303"/>
    <mergeCell ref="J303:M303"/>
    <mergeCell ref="B330:C330"/>
    <mergeCell ref="B342:K343"/>
    <mergeCell ref="A374:D374"/>
    <mergeCell ref="B388:C388"/>
    <mergeCell ref="B389:C389"/>
    <mergeCell ref="B390:C390"/>
    <mergeCell ref="B391:C391"/>
    <mergeCell ref="B392:C392"/>
    <mergeCell ref="B393:C393"/>
    <mergeCell ref="B380:C380"/>
    <mergeCell ref="F380:H380"/>
    <mergeCell ref="B384:C384"/>
    <mergeCell ref="B385:C385"/>
    <mergeCell ref="B386:C386"/>
    <mergeCell ref="B387:C387"/>
    <mergeCell ref="B400:C400"/>
    <mergeCell ref="B401:C401"/>
    <mergeCell ref="B402:C402"/>
    <mergeCell ref="B403:C403"/>
    <mergeCell ref="B404:C404"/>
    <mergeCell ref="B405:C405"/>
    <mergeCell ref="B394:C394"/>
    <mergeCell ref="B395:C395"/>
    <mergeCell ref="B396:C396"/>
    <mergeCell ref="B397:C397"/>
    <mergeCell ref="B398:C398"/>
    <mergeCell ref="B399:C399"/>
    <mergeCell ref="B412:C412"/>
    <mergeCell ref="B413:C413"/>
    <mergeCell ref="B414:C414"/>
    <mergeCell ref="B415:C415"/>
    <mergeCell ref="B416:C416"/>
    <mergeCell ref="B417:C417"/>
    <mergeCell ref="B406:C406"/>
    <mergeCell ref="B407:C407"/>
    <mergeCell ref="B408:C408"/>
    <mergeCell ref="B409:C409"/>
    <mergeCell ref="B410:C410"/>
    <mergeCell ref="B411:C411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50:C450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2022</vt:lpstr>
      <vt:lpstr>NN Por Nacionalidad</vt:lpstr>
      <vt:lpstr>Evaluaciones de Salud</vt:lpstr>
      <vt:lpstr>Datos Est_julio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2022-08-08T15:23:33Z</dcterms:modified>
</cp:coreProperties>
</file>